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3510" windowHeight="1335" firstSheet="1" activeTab="4"/>
  </bookViews>
  <sheets>
    <sheet name="Мундарижа" sheetId="1" r:id="rId1"/>
    <sheet name="1-илова " sheetId="2" r:id="rId2"/>
    <sheet name="2-илова" sheetId="3" r:id="rId3"/>
    <sheet name="3-илова" sheetId="4" r:id="rId4"/>
    <sheet name="4-илова" sheetId="5" r:id="rId5"/>
    <sheet name="5-илова" sheetId="6" r:id="rId6"/>
    <sheet name="6-илова" sheetId="7" r:id="rId7"/>
    <sheet name="7-илова" sheetId="8" r:id="rId8"/>
    <sheet name="8-илова" sheetId="9" r:id="rId9"/>
    <sheet name="9-илова" sheetId="10" r:id="rId10"/>
    <sheet name="10-илова" sheetId="11" r:id="rId11"/>
    <sheet name="11-илова" sheetId="12" r:id="rId12"/>
    <sheet name="12-илова" sheetId="13" r:id="rId13"/>
    <sheet name="13-илова" sheetId="14" r:id="rId14"/>
    <sheet name="14-илова" sheetId="15" r:id="rId15"/>
    <sheet name="15-илова" sheetId="16" r:id="rId16"/>
  </sheets>
  <definedNames/>
  <calcPr fullCalcOnLoad="1"/>
</workbook>
</file>

<file path=xl/sharedStrings.xml><?xml version="1.0" encoding="utf-8"?>
<sst xmlns="http://schemas.openxmlformats.org/spreadsheetml/2006/main" count="692" uniqueCount="366">
  <si>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</si>
  <si>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</si>
  <si>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</si>
  <si>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</si>
  <si>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</si>
  <si>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</si>
  <si>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</si>
  <si>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</si>
  <si>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</si>
  <si>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</si>
  <si>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</si>
  <si>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</si>
  <si>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Жами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</si>
  <si>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</t>
  </si>
  <si>
    <t xml:space="preserve">1-ИЛОВА </t>
  </si>
  <si>
    <t>МАЪЛУМОТ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</si>
  <si>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</si>
  <si>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</si>
  <si>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</si>
  <si>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</si>
  <si>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</si>
  <si>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</si>
  <si>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</si>
  <si>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</si>
  <si>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Пудратчи номи</t>
  </si>
  <si>
    <t>Корхона СТИРи</t>
  </si>
  <si>
    <t>4.</t>
  </si>
  <si>
    <t xml:space="preserve">Бюджет жараёнининг очиқлигини таъминлаш мақсадида 
расмий веб-сайтларда маълумотларни жойлаштириш тартиби тўғрисидаги низомга 
2-ИЛОВА </t>
  </si>
  <si>
    <t>Пудратчи 
номи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</si>
  <si>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</si>
  <si>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</si>
  <si>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</si>
  <si>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</si>
  <si>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</si>
  <si>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</si>
  <si>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</si>
  <si>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</si>
  <si>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</si>
  <si>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</si>
  <si>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</si>
  <si>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2-чорак</t>
  </si>
  <si>
    <t>3-чорак</t>
  </si>
  <si>
    <t>4-чорак</t>
  </si>
  <si>
    <t>3-ИЛОВА</t>
  </si>
  <si>
    <t xml:space="preserve">Бюджет жараёнининг очиқлигини 
таъминлаш мақсадида расмий веб-сайтларда маълумотларни жойлаштириш тартиби тўғрисидаги низомга </t>
  </si>
  <si>
    <t>МАЪЛУМОТЛАР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</si>
  <si>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</si>
  <si>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</si>
  <si>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</si>
  <si>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</si>
  <si>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</si>
  <si>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</si>
  <si>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</si>
  <si>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</si>
  <si>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(минг сўм)</t>
  </si>
  <si>
    <t>5.</t>
  </si>
  <si>
    <t>6.</t>
  </si>
  <si>
    <t>4-ИЛОВА</t>
  </si>
  <si>
    <t>Харид қилинган товарлар (хизматлар) жами миқдори (ҳажми) қиймати (минг сўм)</t>
  </si>
  <si>
    <t>5-ИЛОВА</t>
  </si>
  <si>
    <t xml:space="preserve">Бюджет жараёнининг очиқлигини 
таъминлаш мақсадида расмий веб-сайтларда маълумотларни жойлаштириш тартиби 
тўғрисидаги низомга </t>
  </si>
  <si>
    <t>Тадбир номи</t>
  </si>
  <si>
    <t>Шартноманинг умумий қиймати</t>
  </si>
  <si>
    <t>6-ИЛОВА</t>
  </si>
  <si>
    <t>Биринчи даражали бюджет маблағлари тақсимловчи номи*</t>
  </si>
  <si>
    <t>Объект сони</t>
  </si>
  <si>
    <t>Режалаштирилган маблағ</t>
  </si>
  <si>
    <t>Йил бошида учун тасдиқланган дастур асосида (минг сўм)</t>
  </si>
  <si>
    <t xml:space="preserve">Бюджет жараёнининг очиқлигини таъминлаш мақсадида расмий веб-сайтларда маълумотларни жойлаштириш тартиби 
тўғрисидаги низомга </t>
  </si>
  <si>
    <t>7-ИЛОВА</t>
  </si>
  <si>
    <t xml:space="preserve">Бюджет жараёнининг очиқлигини таъминлаш мақсадида расмий 
веб-сайтларда маълумотларни жойлаштириш тартиби 
тўғрисидаги низомга </t>
  </si>
  <si>
    <t>Объект номи ва манзили</t>
  </si>
  <si>
    <t>Амалга ошириш муддати</t>
  </si>
  <si>
    <t>Ўлчов бирлиги</t>
  </si>
  <si>
    <t>Дастурга киритиш учун асос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</si>
  <si>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</si>
  <si>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</si>
  <si>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</si>
  <si>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</si>
  <si>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</si>
  <si>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</si>
  <si>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</si>
  <si>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</si>
  <si>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</si>
  <si>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</si>
  <si>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</si>
  <si>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</si>
  <si>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8-ИЛОВА</t>
  </si>
  <si>
    <t>Йил давомида қўшимча ажратилган маблағлар асосида (минг сўм)</t>
  </si>
  <si>
    <t>Молиялаш-тирилган маблағ (минг сўм)</t>
  </si>
  <si>
    <t xml:space="preserve">Тақдим этилган солиқ имтиёзлари </t>
  </si>
  <si>
    <t>РЎЙХАТИ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</si>
  <si>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</si>
  <si>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</si>
  <si>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</si>
  <si>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</si>
  <si>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</si>
  <si>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>Ҳужжат тури</t>
  </si>
  <si>
    <t>Ҳужжат рақами</t>
  </si>
  <si>
    <t>Ҳужжат тасдиқланган сана</t>
  </si>
  <si>
    <t>Ҳужжат номи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</si>
  <si>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</si>
  <si>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</si>
  <si>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</si>
  <si>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</si>
  <si>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</si>
  <si>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</si>
  <si>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</si>
  <si>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</si>
  <si>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Тадбиркорлик субъекти номи</t>
  </si>
  <si>
    <t>СТИР</t>
  </si>
  <si>
    <t>7.</t>
  </si>
  <si>
    <t>8.</t>
  </si>
  <si>
    <t>9.</t>
  </si>
  <si>
    <t>10.</t>
  </si>
  <si>
    <t>10-ИЛОВА</t>
  </si>
  <si>
    <t>9-ИЛОВА</t>
  </si>
  <si>
    <t>11-ИЛОВА</t>
  </si>
  <si>
    <t>Жами имтиёз суммаси
(минг сўм)</t>
  </si>
  <si>
    <t>12-ИЛОВА</t>
  </si>
  <si>
    <t>Назорат тадбирлари мазмуни</t>
  </si>
  <si>
    <t>Ўтказиш санаси</t>
  </si>
  <si>
    <t>Объектлар номи</t>
  </si>
  <si>
    <t>РЕЖАСИ*</t>
  </si>
  <si>
    <t>13-ИЛОВА</t>
  </si>
  <si>
    <t>Кредитлар бўйича:</t>
  </si>
  <si>
    <t>Кредит олувчилар номи</t>
  </si>
  <si>
    <t xml:space="preserve">Маблағ ажратилишидан кўзланган мақсад </t>
  </si>
  <si>
    <t>Ажратилган маблағ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</si>
  <si>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</si>
  <si>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</si>
  <si>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</si>
  <si>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</si>
  <si>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</si>
  <si>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</si>
  <si>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</si>
  <si>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х</t>
  </si>
  <si>
    <t>Субсидиялар бўйича:</t>
  </si>
  <si>
    <t>Субсидия олувчилар номи</t>
  </si>
  <si>
    <t>Маблағ ажратилиши юзасидан асословчи ҳужжат номи ва санаси</t>
  </si>
  <si>
    <t>Депозитлар бўйича</t>
  </si>
  <si>
    <t>Депозит жойлаштирилган банк номи</t>
  </si>
  <si>
    <t>Муддати</t>
  </si>
  <si>
    <t>Фоизи</t>
  </si>
  <si>
    <t>Шартнома рақами ва санаси</t>
  </si>
  <si>
    <t>Жойлаштирилган маблағ (минг сўм)</t>
  </si>
  <si>
    <t>Ажратилган маблағ (минг сўм)</t>
  </si>
  <si>
    <t>Жойлашган ҳудуд (вилоят, туман (шаҳар)</t>
  </si>
  <si>
    <t>Т/Р</t>
  </si>
  <si>
    <t>Қўшимча манба номи</t>
  </si>
  <si>
    <t>Шаклланган қўшимча маблағ миқдори</t>
  </si>
  <si>
    <t>Қўшимча манба ҳисобидан маблағ ажратилиши бўйича маҳаллий давлат органининг қарори</t>
  </si>
  <si>
    <t>Маблағ ажратилган ташкилот</t>
  </si>
  <si>
    <t>Маблағ ажратилишидан кўзланган мақсад*</t>
  </si>
  <si>
    <t>Амалга оширилган ишлар</t>
  </si>
  <si>
    <t>рақами</t>
  </si>
  <si>
    <t>санаси</t>
  </si>
  <si>
    <t>Ажратилган маблағ миқдори (минг сўм)</t>
  </si>
  <si>
    <t>Молиялаштирилган маблағ (минг сўм)</t>
  </si>
  <si>
    <t>14-ИЛОВА</t>
  </si>
  <si>
    <t>15-ИЛОВА</t>
  </si>
  <si>
    <t xml:space="preserve">Шакл рақами </t>
  </si>
  <si>
    <t xml:space="preserve">Номи </t>
  </si>
  <si>
    <t>Изоҳ</t>
  </si>
  <si>
    <t>11.</t>
  </si>
  <si>
    <t>12.</t>
  </si>
  <si>
    <t>13.</t>
  </si>
  <si>
    <t>14.</t>
  </si>
  <si>
    <t>15.</t>
  </si>
  <si>
    <t>Бюджет жараёнининг очиқлигини таъминлаш мақсадида расмий 
веб-сайтларда маълумотларни жойлаштириш тартиби тўғрисидаги низомни тасдиқлаш ҳақида</t>
  </si>
  <si>
    <t>[Ўзбекистон Республикаси Адлия вазирлиги томонидан 2021 йил 7 майда 
рўйхатдан ўтказилди, рўйхат рақами 3299]</t>
  </si>
  <si>
    <t xml:space="preserve">1-илова </t>
  </si>
  <si>
    <t xml:space="preserve">2-илова </t>
  </si>
  <si>
    <t xml:space="preserve">3-илова </t>
  </si>
  <si>
    <t xml:space="preserve">4-илова </t>
  </si>
  <si>
    <t xml:space="preserve">5-илова </t>
  </si>
  <si>
    <t xml:space="preserve">6-илова </t>
  </si>
  <si>
    <t xml:space="preserve">7-илова </t>
  </si>
  <si>
    <t xml:space="preserve">8-илова </t>
  </si>
  <si>
    <t xml:space="preserve">9-илова </t>
  </si>
  <si>
    <t xml:space="preserve">10-илова </t>
  </si>
  <si>
    <t xml:space="preserve">11-илова </t>
  </si>
  <si>
    <t xml:space="preserve">12-илова </t>
  </si>
  <si>
    <t xml:space="preserve">13-илова </t>
  </si>
  <si>
    <t xml:space="preserve">14-илова </t>
  </si>
  <si>
    <t xml:space="preserve">15-илова </t>
  </si>
  <si>
    <t xml:space="preserve">Бюджетдан ажратилган маблағларнинг чегараланган миқдорининг ўз тасарруфидаги бюджет ташкилотлари кесимида тақсимоти тўғрисида маълумот </t>
  </si>
  <si>
    <t xml:space="preserve">Капитал қўйилмалар ҳисобидан амалга оширилаётган лойиҳаларнинг ижроси тўғрисидаги маълумот </t>
  </si>
  <si>
    <t xml:space="preserve">Ташкилот томонидан ўтказилган танловлар (тендерлар) ва амалга оширилган давлат харидлари тўғрисидаги маълумот </t>
  </si>
  <si>
    <t xml:space="preserve">Ташкилот томонидан асосий воситалар харид қилиш учун ўтказилган танловлар (тендерлар) ва амалга оширилган давлат харидлари тўғрисидаги маълумот </t>
  </si>
  <si>
    <t xml:space="preserve">Ташкилот томонидан кам баҳоли ва тез эскирувчи буюмлар харид қилиш учун ўтказилган танловлар (тендерлар) ва амалга оширилган давлат харидлари тўғрисидаги маълумот </t>
  </si>
  <si>
    <t xml:space="preserve">Ташкилот томонидан қурилиш, реконструкция қилиш ва таъмирлаш ишлари бўйича ўтказилган танловлар (тендерлар) тўғрисидаги маълумот </t>
  </si>
  <si>
    <t xml:space="preserve">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маълумот </t>
  </si>
  <si>
    <t xml:space="preserve">Ўзбекистон Республикасининг Давлат бюджетидан молиялаштириладиган ижтимоий ва ишлаб чиқариш инфратузилмасини ривожлантириш 
дастурларининг ижро этилиши тўғрисидаги маълумот </t>
  </si>
  <si>
    <t xml:space="preserve">Тақдим этилган солиқ имтиёзлари рўйхати </t>
  </si>
  <si>
    <t>Тадбиркорлик субъектларига тақдим этилган солиқ имтиёзлари тўғрисида маълумот</t>
  </si>
  <si>
    <t xml:space="preserve">Тадбиркорлик субъектларига тақдим этилган божхона имтиёзлари тўғрисида маълумот </t>
  </si>
  <si>
    <t xml:space="preserve">Ўзбекистон Республикасининг Давлат молиявий назорат органлари томонидан ўтказилган назорат тадбирлари юзасидаги маълумот режаси </t>
  </si>
  <si>
    <t>Давлат мақсадли жамғармалардан ажратилган субсидиялар, кредитлар ҳамда тижорат банкларига жойлаштирилган депозитлар тўғрисидаги маълумот</t>
  </si>
  <si>
    <t>Қўшимча манбалари ҳисобидан харид қилинган товарлар 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</t>
  </si>
  <si>
    <t xml:space="preserve">Молия-иқтисод бошқармаси </t>
  </si>
  <si>
    <t xml:space="preserve">Ишлар бошқармаси </t>
  </si>
  <si>
    <t>Йил давомида қўшимча ажратилган маблағлар асосида (минг сўмда)</t>
  </si>
  <si>
    <t>Молиялаштирил-ган маблағ 
(минг сўм)</t>
  </si>
  <si>
    <t>Бажарилган ишлар ва харажатларнинг миқдори 
(минг сўм)</t>
  </si>
  <si>
    <t>Ажратилган маблағнинг ўзлаштирилиши 
(%)</t>
  </si>
  <si>
    <t>Ажратилган маблағнинг ўзлаш-тирилиши 
(%)</t>
  </si>
  <si>
    <t>Самарканд вилоят адлия бошқармаси</t>
  </si>
  <si>
    <t xml:space="preserve">2021 йил  йилда  Самарканд вилоят адлия бошқармаси томонидан капитал кўйилмалар хисобидан лойиҳаларни амалга ошир режага киритилмаган </t>
  </si>
  <si>
    <t xml:space="preserve">Ривожлантириш жамғармаси  </t>
  </si>
  <si>
    <t>Танлов</t>
  </si>
  <si>
    <t>7093583/30/03</t>
  </si>
  <si>
    <t>7093021/29/03</t>
  </si>
  <si>
    <t>7091977/28/03</t>
  </si>
  <si>
    <t xml:space="preserve">"MAXSUD XUSHVAQTOV "МЧЖ </t>
  </si>
  <si>
    <t>Nafisa Quruvchi Servis MCHJ</t>
  </si>
  <si>
    <t>7109056/19/05</t>
  </si>
  <si>
    <t>Jumaev Shuxrat Xusnidinovich YTT</t>
  </si>
  <si>
    <t>PIRAMIDA EXPRESS LUX" МЧЖ</t>
  </si>
  <si>
    <t>Адлия бошқармаси биносини жорий таъмирлаш</t>
  </si>
  <si>
    <t>Бошқарма биносининг ховлисини жорий таъмирлаш</t>
  </si>
  <si>
    <t xml:space="preserve">Ургут туманида ўтказилган адлия сайлида адлия логатипида тушурилган бўйисларини тайрлаштайёрланган </t>
  </si>
  <si>
    <t xml:space="preserve">Фонд маблағлари </t>
  </si>
  <si>
    <t>YaTT RASULOV ABDURASHIT ABDUXAMETOVICH</t>
  </si>
  <si>
    <t>YaTT TOXIROV MADYORBEK ILXOMJONOVICH</t>
  </si>
  <si>
    <t>ЧП OSIYO ELECTRONIC GROUP</t>
  </si>
  <si>
    <t>дона</t>
  </si>
  <si>
    <t>"Muxammad Usmon mega stroy montaj" МЧЖ</t>
  </si>
  <si>
    <t>Ауксион</t>
  </si>
  <si>
    <t>9165971/16/06/2021</t>
  </si>
  <si>
    <t>4901386/17/05/2021</t>
  </si>
  <si>
    <t>4901231/17/05/2021</t>
  </si>
  <si>
    <t>8857905/08/02/2021</t>
  </si>
  <si>
    <t>4807603/13/01/2021</t>
  </si>
  <si>
    <t>Электрон дукон</t>
  </si>
  <si>
    <t xml:space="preserve">Пылисос </t>
  </si>
  <si>
    <t xml:space="preserve">UPS800,                         UPS 3000ВА/1800Вт  </t>
  </si>
  <si>
    <t xml:space="preserve">Аккумуляторная батарея для UPS   </t>
  </si>
  <si>
    <t>Куллер для вода</t>
  </si>
  <si>
    <t>Дона</t>
  </si>
  <si>
    <t xml:space="preserve"> ННТ бўлим учун папка пружиной харид қилиш учун</t>
  </si>
  <si>
    <t>9024233/9115778</t>
  </si>
  <si>
    <t>KONSTANTA LINE МЧЖ</t>
  </si>
  <si>
    <t>5277528/4901695</t>
  </si>
  <si>
    <t>ЧП TASHKENT BROKER PROFIT</t>
  </si>
  <si>
    <t>Камплект</t>
  </si>
  <si>
    <t>Папка скросшивател харид қилиш учун</t>
  </si>
  <si>
    <t>Миллий дукон</t>
  </si>
  <si>
    <t>3179685/7686917</t>
  </si>
  <si>
    <t>ООО "PAPIRUS SAMARKAND"</t>
  </si>
  <si>
    <t>5273017/4892797</t>
  </si>
  <si>
    <t>OOO MAROQAND SAMARQAND</t>
  </si>
  <si>
    <t>шартнома бўйича</t>
  </si>
  <si>
    <t>5272802/4891938</t>
  </si>
  <si>
    <t>5272145/4891040</t>
  </si>
  <si>
    <t>ЧП ZAYNABEGIM TREND</t>
  </si>
  <si>
    <t>8996405/9085239</t>
  </si>
  <si>
    <t>"SHERZOD STATIONERY" МЧЖ</t>
  </si>
  <si>
    <t>8993619/9082800</t>
  </si>
  <si>
    <t>МЧЖ "NAVOIY ARMADA"</t>
  </si>
  <si>
    <t>Адлия сайли тадбирига рамка 4А харид қилиш</t>
  </si>
  <si>
    <t>8929553/9002158</t>
  </si>
  <si>
    <t>Бошкармага фото бумага харид килиш учун</t>
  </si>
  <si>
    <t>8926332/8993454</t>
  </si>
  <si>
    <t>Аминжон канц савдо МЧЖ</t>
  </si>
  <si>
    <t>Пачка</t>
  </si>
  <si>
    <t>Бошкармага Фото бумага харид килиш учун</t>
  </si>
  <si>
    <t>8926285/8993480</t>
  </si>
  <si>
    <t>Бошқармага пигментная краска харид қилиш учун</t>
  </si>
  <si>
    <t>8926871/8994876</t>
  </si>
  <si>
    <t>Жесткий диск харид килиш учун</t>
  </si>
  <si>
    <t>5238650/4825267</t>
  </si>
  <si>
    <t>"SMART SERVICE STORE " ХК</t>
  </si>
  <si>
    <t>Термос харит қилиш учун</t>
  </si>
  <si>
    <t>8850009/8803848</t>
  </si>
  <si>
    <t>Утюг харит қилиш учун</t>
  </si>
  <si>
    <t>8850011/8803818</t>
  </si>
  <si>
    <t>Сабвуфер харит қилиш учун</t>
  </si>
  <si>
    <t>8850202/8804242</t>
  </si>
  <si>
    <t>8841296/8780507</t>
  </si>
  <si>
    <t xml:space="preserve">Услуга </t>
  </si>
  <si>
    <t xml:space="preserve">Минг сўмда </t>
  </si>
  <si>
    <t xml:space="preserve">Жорий таъмирлаш смета бўйича </t>
  </si>
  <si>
    <t>Танлов (Конкурс)</t>
  </si>
  <si>
    <t>1-чорак 2021</t>
  </si>
  <si>
    <t>2-чорак 2021</t>
  </si>
  <si>
    <t>АТБ Қишлоқ қурилиш банк</t>
  </si>
  <si>
    <t>2021 йил 15 мартдаги ВТ185-сон шартнома</t>
  </si>
  <si>
    <t>ОА ИКБ Ипак йули</t>
  </si>
  <si>
    <t xml:space="preserve">200542744
</t>
  </si>
  <si>
    <t>2021 йил 1 апрелдаги ВТ201-сон шартнома</t>
  </si>
  <si>
    <t>Мавжуд эмас</t>
  </si>
  <si>
    <t>Аукцион</t>
  </si>
  <si>
    <t>Компьютер эхтиёт қисимларини харид қилиш (матеренский  плата)</t>
  </si>
  <si>
    <t xml:space="preserve"> Идора ашёлари харид қилиш учун (Концтовар)</t>
  </si>
  <si>
    <t>Товар моддий захиралар харид қилиш учун  ( Хўжалик моллари )</t>
  </si>
  <si>
    <t>Ручка харид қилиш учун (Unabel)</t>
  </si>
  <si>
    <t>Бошкармага (освежитель воздуха)  харид килиш</t>
  </si>
  <si>
    <t>2021 йил 9-ойликда  Самарканд вилоят адлия бошқармаси  томонидан қурилиш, реконструкция қилиш ва таъмирлаш ишлари бўйича 
ўтказилган танловлар (тендерлар) тўғрисидаги</t>
  </si>
  <si>
    <t xml:space="preserve">2021 йил 9-ойликда Самарканд вилоят адлия бошқармаси томонидан  Ўзбекистон Республикасининг Давлат бюджетидан молиялаштириладиган ижтимоий ва ишлаб чиқариш 
инфратузилмасини ривожлантириш дастурларининг ижро этилиши тўғрисидаги </t>
  </si>
  <si>
    <t xml:space="preserve">2021 йил 9-ойликда Самарканд вилоят адлия бошқармаси  Ўзбекистон Республикасининг Давлат бюджетидан молиялаштириладиган ижтимоий ва ишлаб чиқариш инфратузилмасини ривожлантириш 
дастурларининг ижро этилиши тўғрисидаги </t>
  </si>
  <si>
    <t>2021 йил 9-ойликда *</t>
  </si>
  <si>
    <t>2021 йил 9-ойликда  Тадбиркорлик субъектларига тақдим этилган солиқ имтиёзлари тўғрисида</t>
  </si>
  <si>
    <t>2021 йил 9-ойликда Тадбиркорлик субъектларига тақдим этилган божхона имтиёзлари тўғрисида</t>
  </si>
  <si>
    <t>2021 йил 9-ойликда  Ўзбекистон Республикасининг Давлат молиявий назорат 
органлари томонидан ўтказилган назорат тадбирлари юзасидаги</t>
  </si>
  <si>
    <t>2021 йил 9-ойликда 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</si>
  <si>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9-ойликда қўшимча манбалари ҳисобидан харид қилинган товарлар 
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</t>
  </si>
  <si>
    <t>2021 йил 9-ойликда  *</t>
  </si>
  <si>
    <t>3-чорак 2021</t>
  </si>
  <si>
    <t xml:space="preserve">Оқдарё, Жомбой, Пайариқ, Нарпай ҳамда Самарқанд туманларида янги ташкил этиладиган юридик хизмат марказларини жорий таъмирлаш </t>
  </si>
  <si>
    <t>2021 йил  9-ойликда Самарканд вилоят адлия бошқармаси томонидан кам баҳоли ва тез эскирувчи буюмлар харид қилиш учун ўтказилган танловлар 
(тендерлар) ва амалга оширилган давлат харидлари тўғрисидаги</t>
  </si>
  <si>
    <t>2021 йил  9-ойликда  Самарканд вилоят адлия бошқармаси  томонидан асосий воситалар харид қилиш учун ўтказилган танловлар (тендерлар) ва амалга оширилган давлат харидлари тўғрисидаги</t>
  </si>
  <si>
    <t>ИП SHEYXMAMBETOV EDEM REMZIYEVICH</t>
  </si>
  <si>
    <t>ЧП SOLUTIONS FOR IT</t>
  </si>
  <si>
    <t>"Ards lux" ООО</t>
  </si>
  <si>
    <t>UMIRKULOVA DILRABO UMIRKUL QIZI</t>
  </si>
  <si>
    <t>"MAXSUD XUSHVAQTOV "МЧЖ</t>
  </si>
  <si>
    <t>ООО "Kingdom of Programmers"</t>
  </si>
  <si>
    <t>ООО MY OFFICE STATIONERY</t>
  </si>
  <si>
    <t>ЧП LIFE BUILDING FERGANA</t>
  </si>
  <si>
    <t>ЧП "TEX -HUDUD"</t>
  </si>
  <si>
    <t>XK MAXTOVA</t>
  </si>
  <si>
    <t>7146236/  20/09</t>
  </si>
  <si>
    <t>9220953/9403981</t>
  </si>
  <si>
    <t>Еpson Сканер</t>
  </si>
  <si>
    <t>9220638/9403583</t>
  </si>
  <si>
    <t>Кир ювиш машинаси (Самсунг)</t>
  </si>
  <si>
    <t xml:space="preserve">Вентеляторли люстра </t>
  </si>
  <si>
    <t>5327798/</t>
  </si>
  <si>
    <t>Бюджет</t>
  </si>
  <si>
    <t xml:space="preserve"> Веб камера, Коммута,UPS</t>
  </si>
  <si>
    <t>Прентер</t>
  </si>
  <si>
    <t>комплект</t>
  </si>
  <si>
    <t>Сейф</t>
  </si>
  <si>
    <t>Компьютер</t>
  </si>
  <si>
    <t>Мобелный телефон</t>
  </si>
  <si>
    <t>3282444/7878499</t>
  </si>
  <si>
    <t>9241652/9427033</t>
  </si>
  <si>
    <t>Телевизор 43 экран</t>
  </si>
  <si>
    <t>9242156/9427272</t>
  </si>
  <si>
    <t>2021 йил 9-ойликда Самарканд вилоят адлия бошқармаси  томонидан ўтказилган танловлар (тендерлар) ва амалга 
оширилган давлат харидлари тўғрисидаги</t>
  </si>
  <si>
    <t>5329570/5007594</t>
  </si>
  <si>
    <t>ООО LAL-BRAND</t>
  </si>
  <si>
    <t>ЯККА ТАРТИБДАГИ ТАДБИРКОР</t>
  </si>
  <si>
    <t>MCHJ EMIN DEALER</t>
  </si>
  <si>
    <t>Стевой кабел ва коннектор харид клиш у</t>
  </si>
  <si>
    <t>Мышка</t>
  </si>
  <si>
    <t>Роутер</t>
  </si>
  <si>
    <t xml:space="preserve"> Чернелал</t>
  </si>
  <si>
    <t xml:space="preserve"> Модем ва Телефонный</t>
  </si>
  <si>
    <t xml:space="preserve"> Фота рамка А4</t>
  </si>
  <si>
    <t xml:space="preserve"> Рамка фота</t>
  </si>
  <si>
    <t>5333758/5012553</t>
  </si>
  <si>
    <t>9232214/9416912</t>
  </si>
  <si>
    <t>9232207/9416961</t>
  </si>
  <si>
    <t>9232811/9417222</t>
  </si>
  <si>
    <t>9232822/9417388</t>
  </si>
  <si>
    <t>9226936/9410495</t>
  </si>
  <si>
    <t>5327744/5002068</t>
  </si>
  <si>
    <t>9105508/9212986</t>
  </si>
  <si>
    <t>9105504/9213200</t>
  </si>
  <si>
    <t>2021 йил 9-ойликда Самарканд вилоят адлия бошқармаси бюджетдан ажратилган маблағларнинг чегараланган миқдорининг ўз тасарруфидаги бюджет 
ташкилотлари кесимида тақсимоти тўғрисида</t>
  </si>
  <si>
    <t>2021 йил 9-ойликда Самарканд вилоят адлия бошқармаси  капитал қўйилмалар ҳисобидан амалга оширилаётган лойиҳаларнинг ижроси тўғрисидаги
МАЪЛУМОТЛАР</t>
  </si>
  <si>
    <t>35 360 </t>
  </si>
  <si>
    <t>561 600</t>
  </si>
  <si>
    <t>40 150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</si>
</sst>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_-* #,##0.000\ _₽_-;\-* #,##0.000\ _₽_-;_-* &quot;-&quot;??\ _₽_-;_-@_-"/>
    <numFmt numFmtId="170" formatCode="_-* #,##0.0000\ _₽_-;\-* #,##0.0000\ _₽_-;_-* &quot;-&quot;??\ _₽_-;_-@_-"/>
    <numFmt numFmtId="171" formatCode="_-* #,##0.00000\ _₽_-;\-* #,##0.00000\ _₽_-;_-* &quot;-&quot;??\ _₽_-;_-@_-"/>
    <numFmt numFmtId="172" formatCode="_-* #,##0.000000\ _₽_-;\-* #,##0.000000\ _₽_-;_-* &quot;-&quot;??\ _₽_-;_-@_-"/>
    <numFmt numFmtId="173" formatCode="_-* #,##0.0\ _₽_-;\-* #,##0.0\ _₽_-;_-* &quot;-&quot;??\ _₽_-;_-@_-"/>
    <numFmt numFmtId="174" formatCode="_-* #,##0\ _₽_-;\-* #,##0\ _₽_-;_-* &quot;-&quot;??\ _₽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Calibri"/>
      <family val="2"/>
    </font>
    <font>
      <b/>
      <sz val="12"/>
      <color indexed="18"/>
      <name val="Times New Roman"/>
      <family val="1"/>
    </font>
    <font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14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18"/>
      <name val="Times New Roman"/>
      <family val="1"/>
    </font>
    <font>
      <i/>
      <sz val="12"/>
      <color indexed="8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63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80"/>
      <name val="Times New Roman"/>
      <family val="1"/>
    </font>
    <font>
      <b/>
      <sz val="12"/>
      <color rgb="FF000000"/>
      <name val="Times New Roman"/>
      <family val="1"/>
    </font>
    <font>
      <sz val="11"/>
      <color rgb="FF000080"/>
      <name val="Times New Roman"/>
      <family val="1"/>
    </font>
    <font>
      <sz val="12"/>
      <color rgb="FF00008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theme="1"/>
      <name val="Times New Roman"/>
      <family val="1"/>
    </font>
    <font>
      <b/>
      <sz val="14"/>
      <color rgb="FF000080"/>
      <name val="Times New Roman"/>
      <family val="1"/>
    </font>
    <font>
      <i/>
      <sz val="12"/>
      <color rgb="FF000000"/>
      <name val="Times New Roman"/>
      <family val="1"/>
    </font>
    <font>
      <sz val="10"/>
      <color rgb="FF339966"/>
      <name val="Times New Roman"/>
      <family val="1"/>
    </font>
    <font>
      <b/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top" wrapText="1"/>
    </xf>
    <xf numFmtId="0" fontId="39" fillId="0" borderId="0" xfId="42" applyAlignment="1">
      <alignment horizontal="center" vertical="center"/>
    </xf>
    <xf numFmtId="0" fontId="6" fillId="0" borderId="0" xfId="42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center" wrapText="1"/>
    </xf>
    <xf numFmtId="0" fontId="55" fillId="0" borderId="0" xfId="0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7" fillId="0" borderId="0" xfId="0" applyFont="1" applyAlignment="1">
      <alignment horizontal="center"/>
    </xf>
    <xf numFmtId="0" fontId="39" fillId="33" borderId="10" xfId="42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/>
    </xf>
    <xf numFmtId="0" fontId="54" fillId="33" borderId="0" xfId="0" applyFont="1" applyFill="1" applyAlignment="1">
      <alignment vertical="top" wrapText="1"/>
    </xf>
    <xf numFmtId="0" fontId="54" fillId="33" borderId="0" xfId="0" applyFont="1" applyFill="1" applyAlignment="1">
      <alignment/>
    </xf>
    <xf numFmtId="0" fontId="54" fillId="33" borderId="0" xfId="0" applyFont="1" applyFill="1" applyBorder="1" applyAlignment="1">
      <alignment vertical="top" wrapText="1"/>
    </xf>
    <xf numFmtId="0" fontId="52" fillId="33" borderId="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 vertical="center" wrapText="1"/>
    </xf>
    <xf numFmtId="14" fontId="61" fillId="33" borderId="10" xfId="0" applyNumberFormat="1" applyFont="1" applyFill="1" applyBorder="1" applyAlignment="1">
      <alignment horizontal="center" vertical="center"/>
    </xf>
    <xf numFmtId="14" fontId="61" fillId="34" borderId="10" xfId="0" applyNumberFormat="1" applyFont="1" applyFill="1" applyBorder="1" applyAlignment="1">
      <alignment horizontal="center" vertical="center"/>
    </xf>
    <xf numFmtId="14" fontId="61" fillId="34" borderId="10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/>
    </xf>
    <xf numFmtId="14" fontId="62" fillId="35" borderId="10" xfId="0" applyNumberFormat="1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left" vertical="center"/>
    </xf>
    <xf numFmtId="0" fontId="43" fillId="0" borderId="0" xfId="0" applyFont="1" applyAlignment="1">
      <alignment horizontal="center"/>
    </xf>
    <xf numFmtId="0" fontId="60" fillId="35" borderId="10" xfId="0" applyFont="1" applyFill="1" applyBorder="1" applyAlignment="1">
      <alignment horizontal="center" vertical="center"/>
    </xf>
    <xf numFmtId="0" fontId="53" fillId="33" borderId="10" xfId="53" applyFont="1" applyFill="1" applyBorder="1" applyAlignment="1">
      <alignment horizontal="center" vertical="center" wrapText="1"/>
      <protection/>
    </xf>
    <xf numFmtId="0" fontId="54" fillId="33" borderId="10" xfId="53" applyFont="1" applyFill="1" applyBorder="1" applyAlignment="1">
      <alignment horizontal="center" vertical="center" wrapText="1"/>
      <protection/>
    </xf>
    <xf numFmtId="43" fontId="53" fillId="33" borderId="10" xfId="63" applyFont="1" applyFill="1" applyBorder="1" applyAlignment="1">
      <alignment vertical="center" wrapText="1"/>
    </xf>
    <xf numFmtId="43" fontId="53" fillId="33" borderId="10" xfId="0" applyNumberFormat="1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vertical="center" wrapText="1"/>
    </xf>
    <xf numFmtId="0" fontId="56" fillId="33" borderId="12" xfId="0" applyFont="1" applyFill="1" applyBorder="1" applyAlignment="1">
      <alignment vertical="center" wrapText="1"/>
    </xf>
    <xf numFmtId="0" fontId="56" fillId="33" borderId="13" xfId="0" applyFont="1" applyFill="1" applyBorder="1" applyAlignment="1">
      <alignment vertical="center" wrapText="1"/>
    </xf>
    <xf numFmtId="0" fontId="56" fillId="33" borderId="14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center" vertical="center" wrapText="1"/>
    </xf>
    <xf numFmtId="14" fontId="54" fillId="33" borderId="11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wrapText="1"/>
    </xf>
    <xf numFmtId="0" fontId="52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57" fillId="0" borderId="0" xfId="0" applyFont="1" applyAlignment="1">
      <alignment horizontal="center" wrapText="1"/>
    </xf>
    <xf numFmtId="0" fontId="52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8" fillId="0" borderId="0" xfId="0" applyFont="1" applyAlignment="1">
      <alignment horizont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14" fontId="54" fillId="33" borderId="11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6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 wrapText="1"/>
    </xf>
    <xf numFmtId="0" fontId="54" fillId="33" borderId="12" xfId="53" applyFont="1" applyFill="1" applyBorder="1" applyAlignment="1">
      <alignment horizontal="center" vertical="center" wrapText="1"/>
      <protection/>
    </xf>
    <xf numFmtId="0" fontId="54" fillId="33" borderId="16" xfId="53" applyFont="1" applyFill="1" applyBorder="1" applyAlignment="1">
      <alignment horizontal="center" vertical="center" wrapText="1"/>
      <protection/>
    </xf>
    <xf numFmtId="0" fontId="54" fillId="33" borderId="13" xfId="53" applyFont="1" applyFill="1" applyBorder="1" applyAlignment="1">
      <alignment horizontal="center" vertical="center" wrapText="1"/>
      <protection/>
    </xf>
    <xf numFmtId="0" fontId="52" fillId="33" borderId="17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center" vertical="top" wrapText="1"/>
    </xf>
    <xf numFmtId="1" fontId="52" fillId="33" borderId="10" xfId="0" applyNumberFormat="1" applyFont="1" applyFill="1" applyBorder="1" applyAlignment="1">
      <alignment horizontal="center" vertical="center" wrapText="1"/>
    </xf>
    <xf numFmtId="1" fontId="54" fillId="33" borderId="10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/>
    </xf>
    <xf numFmtId="1" fontId="54" fillId="33" borderId="12" xfId="0" applyNumberFormat="1" applyFont="1" applyFill="1" applyBorder="1" applyAlignment="1">
      <alignment horizontal="center" vertical="center" wrapText="1"/>
    </xf>
    <xf numFmtId="14" fontId="67" fillId="33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14" fontId="67" fillId="34" borderId="10" xfId="0" applyNumberFormat="1" applyFont="1" applyFill="1" applyBorder="1" applyAlignment="1">
      <alignment horizontal="center" vertical="center"/>
    </xf>
    <xf numFmtId="14" fontId="67" fillId="33" borderId="14" xfId="0" applyNumberFormat="1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1" fontId="54" fillId="33" borderId="11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/>
    </xf>
    <xf numFmtId="1" fontId="54" fillId="33" borderId="14" xfId="0" applyNumberFormat="1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 wrapText="1"/>
    </xf>
    <xf numFmtId="14" fontId="61" fillId="36" borderId="10" xfId="0" applyNumberFormat="1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/>
    </xf>
    <xf numFmtId="14" fontId="53" fillId="33" borderId="10" xfId="0" applyNumberFormat="1" applyFont="1" applyFill="1" applyBorder="1" applyAlignment="1">
      <alignment horizontal="center" vertical="center" wrapText="1"/>
    </xf>
    <xf numFmtId="174" fontId="53" fillId="33" borderId="10" xfId="61" applyNumberFormat="1" applyFont="1" applyFill="1" applyBorder="1" applyAlignment="1">
      <alignment horizontal="center" vertical="center" wrapText="1"/>
    </xf>
    <xf numFmtId="174" fontId="53" fillId="33" borderId="10" xfId="0" applyNumberFormat="1" applyFont="1" applyFill="1" applyBorder="1" applyAlignment="1">
      <alignment horizontal="center" vertical="center" wrapText="1"/>
    </xf>
    <xf numFmtId="174" fontId="52" fillId="33" borderId="10" xfId="0" applyNumberFormat="1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2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javascript:scrollText(5421891)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3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7.8515625" style="0" customWidth="1"/>
    <col min="2" max="2" width="19.140625" style="0" customWidth="1"/>
    <col min="3" max="3" width="65.7109375" style="0" customWidth="1"/>
    <col min="4" max="4" width="31.7109375" style="0" customWidth="1"/>
  </cols>
  <sheetData>
    <row r="3" spans="1:4" ht="53.25" customHeight="1">
      <c r="A3" s="66" t="s">
        <v>169</v>
      </c>
      <c r="B3" s="67"/>
      <c r="C3" s="67"/>
      <c r="D3" s="67"/>
    </row>
    <row r="4" spans="1:4" ht="37.5" customHeight="1">
      <c r="A4" s="68" t="s">
        <v>170</v>
      </c>
      <c r="B4" s="68"/>
      <c r="C4" s="68"/>
      <c r="D4" s="68"/>
    </row>
    <row r="8" spans="1:4" ht="44.25" customHeight="1">
      <c r="A8" s="1" t="s">
        <v>0</v>
      </c>
      <c r="B8" s="1" t="s">
        <v>161</v>
      </c>
      <c r="C8" s="1" t="s">
        <v>162</v>
      </c>
      <c r="D8" s="1" t="s">
        <v>163</v>
      </c>
    </row>
    <row r="9" spans="1:4" ht="38.25">
      <c r="A9" s="17" t="s">
        <v>9</v>
      </c>
      <c r="B9" s="2" t="s">
        <v>171</v>
      </c>
      <c r="C9" s="28" t="s">
        <v>186</v>
      </c>
      <c r="D9" s="3" t="s">
        <v>200</v>
      </c>
    </row>
    <row r="10" spans="1:4" ht="25.5">
      <c r="A10" s="17" t="s">
        <v>10</v>
      </c>
      <c r="B10" s="2" t="s">
        <v>172</v>
      </c>
      <c r="C10" s="3" t="s">
        <v>187</v>
      </c>
      <c r="D10" s="3" t="s">
        <v>201</v>
      </c>
    </row>
    <row r="11" spans="1:4" ht="25.5">
      <c r="A11" s="17" t="s">
        <v>11</v>
      </c>
      <c r="B11" s="2" t="s">
        <v>173</v>
      </c>
      <c r="C11" s="3" t="s">
        <v>188</v>
      </c>
      <c r="D11" s="3" t="s">
        <v>201</v>
      </c>
    </row>
    <row r="12" spans="1:4" ht="38.25">
      <c r="A12" s="17" t="s">
        <v>26</v>
      </c>
      <c r="B12" s="2" t="s">
        <v>174</v>
      </c>
      <c r="C12" s="3" t="s">
        <v>189</v>
      </c>
      <c r="D12" s="3" t="s">
        <v>201</v>
      </c>
    </row>
    <row r="13" spans="1:4" ht="38.25">
      <c r="A13" s="17" t="s">
        <v>55</v>
      </c>
      <c r="B13" s="2" t="s">
        <v>175</v>
      </c>
      <c r="C13" s="3" t="s">
        <v>190</v>
      </c>
      <c r="D13" s="3" t="s">
        <v>201</v>
      </c>
    </row>
    <row r="14" spans="1:4" ht="25.5">
      <c r="A14" s="17" t="s">
        <v>56</v>
      </c>
      <c r="B14" s="2" t="s">
        <v>176</v>
      </c>
      <c r="C14" s="3" t="s">
        <v>191</v>
      </c>
      <c r="D14" s="3" t="s">
        <v>201</v>
      </c>
    </row>
    <row r="15" spans="1:4" ht="38.25">
      <c r="A15" s="17" t="s">
        <v>111</v>
      </c>
      <c r="B15" s="2" t="s">
        <v>177</v>
      </c>
      <c r="C15" s="3" t="s">
        <v>192</v>
      </c>
      <c r="D15" s="3" t="s">
        <v>200</v>
      </c>
    </row>
    <row r="16" spans="1:4" ht="38.25">
      <c r="A16" s="17" t="s">
        <v>112</v>
      </c>
      <c r="B16" s="2" t="s">
        <v>178</v>
      </c>
      <c r="C16" s="3" t="s">
        <v>193</v>
      </c>
      <c r="D16" s="3" t="s">
        <v>201</v>
      </c>
    </row>
    <row r="17" spans="1:4" ht="15.75">
      <c r="A17" s="17" t="s">
        <v>113</v>
      </c>
      <c r="B17" s="2" t="s">
        <v>179</v>
      </c>
      <c r="C17" s="3" t="s">
        <v>194</v>
      </c>
      <c r="D17" s="3" t="s">
        <v>201</v>
      </c>
    </row>
    <row r="18" spans="1:4" ht="15.75">
      <c r="A18" s="17" t="s">
        <v>114</v>
      </c>
      <c r="B18" s="2" t="s">
        <v>180</v>
      </c>
      <c r="C18" s="3" t="s">
        <v>194</v>
      </c>
      <c r="D18" s="3" t="s">
        <v>201</v>
      </c>
    </row>
    <row r="19" spans="1:4" ht="25.5">
      <c r="A19" s="17" t="s">
        <v>164</v>
      </c>
      <c r="B19" s="2" t="s">
        <v>181</v>
      </c>
      <c r="C19" s="3" t="s">
        <v>195</v>
      </c>
      <c r="D19" s="3" t="s">
        <v>201</v>
      </c>
    </row>
    <row r="20" spans="1:4" ht="25.5">
      <c r="A20" s="17" t="s">
        <v>165</v>
      </c>
      <c r="B20" s="2" t="s">
        <v>182</v>
      </c>
      <c r="C20" s="3" t="s">
        <v>196</v>
      </c>
      <c r="D20" s="3" t="s">
        <v>201</v>
      </c>
    </row>
    <row r="21" spans="1:4" ht="25.5">
      <c r="A21" s="17" t="s">
        <v>166</v>
      </c>
      <c r="B21" s="2" t="s">
        <v>183</v>
      </c>
      <c r="C21" s="3" t="s">
        <v>197</v>
      </c>
      <c r="D21" s="3" t="s">
        <v>200</v>
      </c>
    </row>
    <row r="22" spans="1:4" ht="25.5">
      <c r="A22" s="17" t="s">
        <v>167</v>
      </c>
      <c r="B22" s="2" t="s">
        <v>184</v>
      </c>
      <c r="C22" s="3" t="s">
        <v>198</v>
      </c>
      <c r="D22" s="3" t="s">
        <v>200</v>
      </c>
    </row>
    <row r="23" spans="1:4" ht="51">
      <c r="A23" s="17" t="s">
        <v>168</v>
      </c>
      <c r="B23" s="2" t="s">
        <v>185</v>
      </c>
      <c r="C23" s="3" t="s">
        <v>199</v>
      </c>
      <c r="D23" s="3" t="s">
        <v>201</v>
      </c>
    </row>
  </sheetData>
  <sheetProtection/>
  <mergeCells count="2">
    <mergeCell ref="A3:D3"/>
    <mergeCell ref="A4:D4"/>
  </mergeCells>
  <hyperlinks>
    <hyperlink ref="A9" location="'1-илова '!A1" display="1."/>
    <hyperlink ref="A10" location="'2-илова'!A1" display="2."/>
    <hyperlink ref="A11" location="'3-илова'!A1" display="3."/>
    <hyperlink ref="A12" location="'4-илова'!A1" display="4."/>
    <hyperlink ref="A13" location="'5-илова'!A1" display="5."/>
    <hyperlink ref="A14" location="'6-илова'!A1" display="6."/>
    <hyperlink ref="A15" location="'7-илова'!A1" display="7."/>
    <hyperlink ref="A16" location="'8-илова'!A1" display="8."/>
    <hyperlink ref="A17" location="'9-илова'!A1" display="9."/>
    <hyperlink ref="A18" location="'10-илова'!A1" display="10."/>
    <hyperlink ref="A19" location="'11-илова'!A1" display="11."/>
    <hyperlink ref="A20" location="'12-илова'!A1" display="12."/>
    <hyperlink ref="A21" location="'13-илова'!A1" display="13."/>
    <hyperlink ref="A22" location="'14-илова'!A1" display="14."/>
    <hyperlink ref="A23" location="'15-илова'!A1" display="15."/>
  </hyperlinks>
  <printOptions/>
  <pageMargins left="0.7" right="0.7" top="0.75" bottom="0.75" header="0.3" footer="0.3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6" sqref="A6:F6"/>
    </sheetView>
  </sheetViews>
  <sheetFormatPr defaultColWidth="9.140625" defaultRowHeight="15"/>
  <cols>
    <col min="2" max="2" width="16.140625" style="0" customWidth="1"/>
    <col min="3" max="3" width="14.00390625" style="0" customWidth="1"/>
    <col min="4" max="4" width="15.57421875" style="0" customWidth="1"/>
    <col min="5" max="5" width="18.140625" style="0" customWidth="1"/>
    <col min="6" max="6" width="24.28125" style="0" customWidth="1"/>
  </cols>
  <sheetData>
    <row r="1" spans="5:7" ht="63.75" customHeight="1">
      <c r="E1" s="76" t="s">
        <v>68</v>
      </c>
      <c r="F1" s="76"/>
      <c r="G1" s="11"/>
    </row>
    <row r="2" spans="5:7" ht="15">
      <c r="E2" s="82" t="s">
        <v>116</v>
      </c>
      <c r="F2" s="82"/>
      <c r="G2" s="18"/>
    </row>
    <row r="4" spans="1:6" ht="15.75">
      <c r="A4" s="71" t="s">
        <v>90</v>
      </c>
      <c r="B4" s="71"/>
      <c r="C4" s="71"/>
      <c r="D4" s="71"/>
      <c r="E4" s="71"/>
      <c r="F4" s="71"/>
    </row>
    <row r="5" spans="1:6" ht="15.75">
      <c r="A5" s="72" t="s">
        <v>91</v>
      </c>
      <c r="B5" s="72"/>
      <c r="C5" s="72"/>
      <c r="D5" s="72"/>
      <c r="E5" s="72"/>
      <c r="F5" s="72"/>
    </row>
    <row r="6" spans="1:6" ht="15.75">
      <c r="A6" s="101" t="s">
        <v>301</v>
      </c>
      <c r="B6" s="101"/>
      <c r="C6" s="101"/>
      <c r="D6" s="101"/>
      <c r="E6" s="101"/>
      <c r="F6" s="101"/>
    </row>
    <row r="7" spans="1:6" ht="31.5">
      <c r="A7" s="8" t="s">
        <v>0</v>
      </c>
      <c r="B7" s="8" t="s">
        <v>92</v>
      </c>
      <c r="C7" s="8" t="s">
        <v>93</v>
      </c>
      <c r="D7" s="8" t="s">
        <v>94</v>
      </c>
      <c r="E7" s="8" t="s">
        <v>95</v>
      </c>
      <c r="F7" s="8" t="s">
        <v>96</v>
      </c>
    </row>
    <row r="8" spans="1:6" ht="15">
      <c r="A8" s="37">
        <v>1</v>
      </c>
      <c r="B8" s="79" t="s">
        <v>291</v>
      </c>
      <c r="C8" s="80"/>
      <c r="D8" s="80"/>
      <c r="E8" s="80"/>
      <c r="F8" s="81"/>
    </row>
    <row r="9" spans="1:6" ht="15">
      <c r="A9" s="10"/>
      <c r="B9" s="10"/>
      <c r="C9" s="10"/>
      <c r="D9" s="20"/>
      <c r="E9" s="20"/>
      <c r="F9" s="20"/>
    </row>
    <row r="10" spans="1:6" ht="15">
      <c r="A10" s="10"/>
      <c r="B10" s="10"/>
      <c r="C10" s="10"/>
      <c r="D10" s="20"/>
      <c r="E10" s="20"/>
      <c r="F10" s="20"/>
    </row>
    <row r="11" spans="1:6" ht="15">
      <c r="A11" s="10"/>
      <c r="B11" s="10"/>
      <c r="C11" s="10"/>
      <c r="D11" s="20"/>
      <c r="E11" s="20"/>
      <c r="F11" s="20"/>
    </row>
    <row r="12" spans="1:6" ht="15">
      <c r="A12" s="10"/>
      <c r="B12" s="10"/>
      <c r="C12" s="10"/>
      <c r="D12" s="20"/>
      <c r="E12" s="20"/>
      <c r="F12" s="20"/>
    </row>
    <row r="13" spans="1:6" ht="15">
      <c r="A13" s="10"/>
      <c r="B13" s="10"/>
      <c r="C13" s="10"/>
      <c r="D13" s="20"/>
      <c r="E13" s="20"/>
      <c r="F13" s="20"/>
    </row>
    <row r="14" spans="1:6" ht="15">
      <c r="A14" s="10"/>
      <c r="B14" s="10"/>
      <c r="C14" s="10"/>
      <c r="D14" s="20"/>
      <c r="E14" s="20"/>
      <c r="F14" s="20"/>
    </row>
    <row r="15" spans="1:6" ht="15">
      <c r="A15" s="10"/>
      <c r="B15" s="10"/>
      <c r="C15" s="10"/>
      <c r="D15" s="20"/>
      <c r="E15" s="20"/>
      <c r="F15" s="20"/>
    </row>
    <row r="16" spans="1:6" ht="15">
      <c r="A16" s="10"/>
      <c r="B16" s="10"/>
      <c r="C16" s="10"/>
      <c r="D16" s="20"/>
      <c r="E16" s="20"/>
      <c r="F16" s="20"/>
    </row>
  </sheetData>
  <sheetProtection/>
  <mergeCells count="6">
    <mergeCell ref="B8:F8"/>
    <mergeCell ref="A4:F4"/>
    <mergeCell ref="A5:F5"/>
    <mergeCell ref="A6:F6"/>
    <mergeCell ref="E1:F1"/>
    <mergeCell ref="E2:F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M6" sqref="M6"/>
    </sheetView>
  </sheetViews>
  <sheetFormatPr defaultColWidth="9.140625" defaultRowHeight="15"/>
  <cols>
    <col min="3" max="3" width="12.00390625" style="0" customWidth="1"/>
    <col min="4" max="4" width="17.57421875" style="0" customWidth="1"/>
    <col min="5" max="5" width="12.28125" style="0" customWidth="1"/>
    <col min="6" max="6" width="14.421875" style="0" customWidth="1"/>
    <col min="7" max="7" width="12.421875" style="0" customWidth="1"/>
    <col min="8" max="8" width="15.8515625" style="0" customWidth="1"/>
    <col min="9" max="9" width="13.57421875" style="0" customWidth="1"/>
    <col min="12" max="12" width="13.8515625" style="0" customWidth="1"/>
  </cols>
  <sheetData>
    <row r="1" spans="9:12" ht="69" customHeight="1">
      <c r="I1" s="76" t="s">
        <v>68</v>
      </c>
      <c r="J1" s="76"/>
      <c r="K1" s="76"/>
      <c r="L1" s="76"/>
    </row>
    <row r="2" spans="9:12" ht="15">
      <c r="I2" s="82" t="s">
        <v>115</v>
      </c>
      <c r="J2" s="82"/>
      <c r="K2" s="82"/>
      <c r="L2" s="82"/>
    </row>
    <row r="4" spans="1:12" ht="15.75">
      <c r="A4" s="71" t="s">
        <v>90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91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.75">
      <c r="A6" s="102" t="s">
        <v>301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 ht="46.5" customHeight="1">
      <c r="A7" s="78" t="s">
        <v>0</v>
      </c>
      <c r="B7" s="78" t="s">
        <v>97</v>
      </c>
      <c r="C7" s="78" t="s">
        <v>98</v>
      </c>
      <c r="D7" s="78" t="s">
        <v>99</v>
      </c>
      <c r="E7" s="78" t="s">
        <v>100</v>
      </c>
      <c r="F7" s="78" t="s">
        <v>101</v>
      </c>
      <c r="G7" s="78" t="s">
        <v>102</v>
      </c>
      <c r="H7" s="78" t="s">
        <v>103</v>
      </c>
      <c r="I7" s="78" t="s">
        <v>104</v>
      </c>
      <c r="J7" s="78"/>
      <c r="K7" s="78"/>
      <c r="L7" s="78" t="s">
        <v>105</v>
      </c>
    </row>
    <row r="8" spans="1:12" ht="31.5">
      <c r="A8" s="78"/>
      <c r="B8" s="78"/>
      <c r="C8" s="78"/>
      <c r="D8" s="78"/>
      <c r="E8" s="78"/>
      <c r="F8" s="78"/>
      <c r="G8" s="78"/>
      <c r="H8" s="78"/>
      <c r="I8" s="8" t="s">
        <v>106</v>
      </c>
      <c r="J8" s="8" t="s">
        <v>107</v>
      </c>
      <c r="K8" s="8" t="s">
        <v>108</v>
      </c>
      <c r="L8" s="78"/>
    </row>
    <row r="9" spans="1:12" ht="15">
      <c r="A9" s="37">
        <v>1</v>
      </c>
      <c r="B9" s="79" t="s">
        <v>291</v>
      </c>
      <c r="C9" s="80"/>
      <c r="D9" s="80"/>
      <c r="E9" s="80"/>
      <c r="F9" s="80"/>
      <c r="G9" s="80"/>
      <c r="H9" s="80"/>
      <c r="I9" s="80"/>
      <c r="J9" s="80"/>
      <c r="K9" s="80"/>
      <c r="L9" s="81"/>
    </row>
    <row r="10" spans="1:12" ht="15">
      <c r="A10" s="10"/>
      <c r="B10" s="10"/>
      <c r="C10" s="1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5">
      <c r="A11" s="10"/>
      <c r="B11" s="10"/>
      <c r="C11" s="1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5">
      <c r="A12" s="10"/>
      <c r="B12" s="10"/>
      <c r="C12" s="1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5">
      <c r="A13" s="10"/>
      <c r="B13" s="10"/>
      <c r="C13" s="1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5">
      <c r="A14" s="10"/>
      <c r="B14" s="10"/>
      <c r="C14" s="1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5">
      <c r="A15" s="10"/>
      <c r="B15" s="10"/>
      <c r="C15" s="1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5">
      <c r="A16" s="10"/>
      <c r="B16" s="10"/>
      <c r="C16" s="10"/>
      <c r="D16" s="20"/>
      <c r="E16" s="20"/>
      <c r="F16" s="20"/>
      <c r="G16" s="20"/>
      <c r="H16" s="20"/>
      <c r="I16" s="20"/>
      <c r="J16" s="20"/>
      <c r="K16" s="20"/>
      <c r="L16" s="20"/>
    </row>
  </sheetData>
  <sheetProtection/>
  <mergeCells count="16">
    <mergeCell ref="A7:A8"/>
    <mergeCell ref="B7:B8"/>
    <mergeCell ref="C7:C8"/>
    <mergeCell ref="D7:D8"/>
    <mergeCell ref="E7:E8"/>
    <mergeCell ref="F7:F8"/>
    <mergeCell ref="B9:L9"/>
    <mergeCell ref="I1:L1"/>
    <mergeCell ref="I2:L2"/>
    <mergeCell ref="G7:G8"/>
    <mergeCell ref="H7:H8"/>
    <mergeCell ref="I7:K7"/>
    <mergeCell ref="L7:L8"/>
    <mergeCell ref="A4:L4"/>
    <mergeCell ref="A5:L5"/>
    <mergeCell ref="A6:L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4" sqref="A4:D4"/>
    </sheetView>
  </sheetViews>
  <sheetFormatPr defaultColWidth="9.140625" defaultRowHeight="15"/>
  <cols>
    <col min="2" max="2" width="27.28125" style="0" customWidth="1"/>
    <col min="3" max="3" width="26.00390625" style="0" customWidth="1"/>
    <col min="4" max="4" width="43.421875" style="0" customWidth="1"/>
  </cols>
  <sheetData>
    <row r="1" spans="4:7" ht="60">
      <c r="D1" s="12" t="s">
        <v>68</v>
      </c>
      <c r="E1" s="11"/>
      <c r="F1" s="11"/>
      <c r="G1" s="11"/>
    </row>
    <row r="2" spans="4:7" ht="15">
      <c r="D2" s="16" t="s">
        <v>117</v>
      </c>
      <c r="E2" s="18"/>
      <c r="F2" s="18"/>
      <c r="G2" s="18"/>
    </row>
    <row r="4" spans="1:4" ht="37.5" customHeight="1">
      <c r="A4" s="71" t="s">
        <v>302</v>
      </c>
      <c r="B4" s="71"/>
      <c r="C4" s="71"/>
      <c r="D4" s="71"/>
    </row>
    <row r="5" spans="1:4" ht="15.75">
      <c r="A5" s="102" t="s">
        <v>15</v>
      </c>
      <c r="B5" s="102"/>
      <c r="C5" s="102"/>
      <c r="D5" s="102"/>
    </row>
    <row r="6" spans="1:4" ht="15.75">
      <c r="A6" s="101"/>
      <c r="B6" s="101"/>
      <c r="C6" s="101"/>
      <c r="D6" s="101"/>
    </row>
    <row r="7" spans="1:4" ht="44.25" customHeight="1">
      <c r="A7" s="8" t="s">
        <v>0</v>
      </c>
      <c r="B7" s="8" t="s">
        <v>109</v>
      </c>
      <c r="C7" s="8" t="s">
        <v>110</v>
      </c>
      <c r="D7" s="8" t="s">
        <v>118</v>
      </c>
    </row>
    <row r="8" spans="1:4" ht="15.75">
      <c r="A8" s="22" t="s">
        <v>9</v>
      </c>
      <c r="B8" s="103" t="s">
        <v>291</v>
      </c>
      <c r="C8" s="104"/>
      <c r="D8" s="105"/>
    </row>
    <row r="9" spans="1:4" ht="15.75">
      <c r="A9" s="22" t="s">
        <v>10</v>
      </c>
      <c r="B9" s="23"/>
      <c r="C9" s="23"/>
      <c r="D9" s="23"/>
    </row>
    <row r="10" spans="1:4" ht="15.75">
      <c r="A10" s="22" t="s">
        <v>11</v>
      </c>
      <c r="B10" s="23"/>
      <c r="C10" s="23"/>
      <c r="D10" s="23"/>
    </row>
    <row r="11" spans="1:4" ht="15.75">
      <c r="A11" s="22" t="s">
        <v>26</v>
      </c>
      <c r="B11" s="23"/>
      <c r="C11" s="23"/>
      <c r="D11" s="23"/>
    </row>
    <row r="12" spans="1:4" ht="15.75">
      <c r="A12" s="22" t="s">
        <v>55</v>
      </c>
      <c r="B12" s="23"/>
      <c r="C12" s="23"/>
      <c r="D12" s="23"/>
    </row>
    <row r="13" spans="1:4" ht="15.75">
      <c r="A13" s="22" t="s">
        <v>56</v>
      </c>
      <c r="B13" s="23"/>
      <c r="C13" s="23"/>
      <c r="D13" s="23"/>
    </row>
    <row r="14" spans="1:4" ht="15.75">
      <c r="A14" s="22" t="s">
        <v>111</v>
      </c>
      <c r="B14" s="23"/>
      <c r="C14" s="23"/>
      <c r="D14" s="23"/>
    </row>
    <row r="15" spans="1:4" ht="15.75">
      <c r="A15" s="22" t="s">
        <v>112</v>
      </c>
      <c r="B15" s="23"/>
      <c r="C15" s="23"/>
      <c r="D15" s="23"/>
    </row>
    <row r="16" spans="1:4" ht="15.75">
      <c r="A16" s="22" t="s">
        <v>113</v>
      </c>
      <c r="B16" s="23"/>
      <c r="C16" s="23"/>
      <c r="D16" s="23"/>
    </row>
    <row r="17" spans="1:4" ht="15.75">
      <c r="A17" s="22" t="s">
        <v>114</v>
      </c>
      <c r="B17" s="23"/>
      <c r="C17" s="23"/>
      <c r="D17" s="23"/>
    </row>
  </sheetData>
  <sheetProtection/>
  <mergeCells count="4">
    <mergeCell ref="A6:D6"/>
    <mergeCell ref="A4:D4"/>
    <mergeCell ref="A5:D5"/>
    <mergeCell ref="B8:D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4" sqref="A4:D4"/>
    </sheetView>
  </sheetViews>
  <sheetFormatPr defaultColWidth="9.140625" defaultRowHeight="15"/>
  <cols>
    <col min="2" max="2" width="27.28125" style="0" customWidth="1"/>
    <col min="3" max="3" width="26.00390625" style="0" customWidth="1"/>
    <col min="4" max="4" width="43.421875" style="0" customWidth="1"/>
  </cols>
  <sheetData>
    <row r="1" spans="4:7" ht="60">
      <c r="D1" s="12" t="s">
        <v>68</v>
      </c>
      <c r="E1" s="11"/>
      <c r="F1" s="11"/>
      <c r="G1" s="11"/>
    </row>
    <row r="2" spans="4:7" ht="15">
      <c r="D2" s="16" t="s">
        <v>119</v>
      </c>
      <c r="E2" s="18"/>
      <c r="F2" s="18"/>
      <c r="G2" s="18"/>
    </row>
    <row r="4" spans="1:4" ht="37.5" customHeight="1">
      <c r="A4" s="71" t="s">
        <v>303</v>
      </c>
      <c r="B4" s="71"/>
      <c r="C4" s="71"/>
      <c r="D4" s="71"/>
    </row>
    <row r="5" spans="1:4" ht="15.75">
      <c r="A5" s="102" t="s">
        <v>15</v>
      </c>
      <c r="B5" s="102"/>
      <c r="C5" s="102"/>
      <c r="D5" s="102"/>
    </row>
    <row r="6" spans="1:4" ht="15.75">
      <c r="A6" s="101"/>
      <c r="B6" s="101"/>
      <c r="C6" s="101"/>
      <c r="D6" s="101"/>
    </row>
    <row r="7" spans="1:4" ht="44.25" customHeight="1">
      <c r="A7" s="8" t="s">
        <v>0</v>
      </c>
      <c r="B7" s="8" t="s">
        <v>109</v>
      </c>
      <c r="C7" s="8" t="s">
        <v>110</v>
      </c>
      <c r="D7" s="8" t="s">
        <v>118</v>
      </c>
    </row>
    <row r="8" spans="1:4" ht="15.75">
      <c r="A8" s="22" t="s">
        <v>9</v>
      </c>
      <c r="B8" s="106" t="s">
        <v>291</v>
      </c>
      <c r="C8" s="107"/>
      <c r="D8" s="108"/>
    </row>
    <row r="9" spans="1:4" ht="15.75">
      <c r="A9" s="22" t="s">
        <v>10</v>
      </c>
      <c r="B9" s="23"/>
      <c r="C9" s="23"/>
      <c r="D9" s="23"/>
    </row>
    <row r="10" spans="1:4" ht="15.75">
      <c r="A10" s="22" t="s">
        <v>11</v>
      </c>
      <c r="B10" s="23"/>
      <c r="C10" s="23"/>
      <c r="D10" s="23"/>
    </row>
    <row r="11" spans="1:4" ht="15.75">
      <c r="A11" s="22" t="s">
        <v>26</v>
      </c>
      <c r="B11" s="23"/>
      <c r="C11" s="23"/>
      <c r="D11" s="23"/>
    </row>
    <row r="12" spans="1:4" ht="15.75">
      <c r="A12" s="22" t="s">
        <v>55</v>
      </c>
      <c r="B12" s="23"/>
      <c r="C12" s="23"/>
      <c r="D12" s="23"/>
    </row>
    <row r="13" spans="1:4" ht="15.75">
      <c r="A13" s="22" t="s">
        <v>56</v>
      </c>
      <c r="B13" s="23"/>
      <c r="C13" s="23"/>
      <c r="D13" s="23"/>
    </row>
    <row r="14" spans="1:4" ht="15.75">
      <c r="A14" s="22" t="s">
        <v>111</v>
      </c>
      <c r="B14" s="23"/>
      <c r="C14" s="23"/>
      <c r="D14" s="23"/>
    </row>
    <row r="15" spans="1:4" ht="15.75">
      <c r="A15" s="22" t="s">
        <v>112</v>
      </c>
      <c r="B15" s="23"/>
      <c r="C15" s="23"/>
      <c r="D15" s="23"/>
    </row>
    <row r="16" spans="1:4" ht="15.75">
      <c r="A16" s="22" t="s">
        <v>113</v>
      </c>
      <c r="B16" s="23"/>
      <c r="C16" s="23"/>
      <c r="D16" s="23"/>
    </row>
    <row r="17" spans="1:4" ht="15.75">
      <c r="A17" s="22" t="s">
        <v>114</v>
      </c>
      <c r="B17" s="23"/>
      <c r="C17" s="23"/>
      <c r="D17" s="23"/>
    </row>
  </sheetData>
  <sheetProtection/>
  <mergeCells count="4">
    <mergeCell ref="A4:D4"/>
    <mergeCell ref="A5:D5"/>
    <mergeCell ref="A6:D6"/>
    <mergeCell ref="B8:D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A4" sqref="A4:D4"/>
    </sheetView>
  </sheetViews>
  <sheetFormatPr defaultColWidth="9.140625" defaultRowHeight="15"/>
  <cols>
    <col min="2" max="2" width="24.28125" style="0" customWidth="1"/>
    <col min="3" max="3" width="23.140625" style="0" customWidth="1"/>
    <col min="4" max="4" width="36.57421875" style="0" customWidth="1"/>
  </cols>
  <sheetData>
    <row r="1" ht="75">
      <c r="D1" s="12" t="s">
        <v>68</v>
      </c>
    </row>
    <row r="2" ht="15">
      <c r="D2" s="16" t="s">
        <v>124</v>
      </c>
    </row>
    <row r="4" spans="1:4" ht="30.75" customHeight="1">
      <c r="A4" s="70" t="s">
        <v>304</v>
      </c>
      <c r="B4" s="71"/>
      <c r="C4" s="71"/>
      <c r="D4" s="71"/>
    </row>
    <row r="5" spans="1:4" ht="15.75">
      <c r="A5" s="72" t="s">
        <v>15</v>
      </c>
      <c r="B5" s="72"/>
      <c r="C5" s="72"/>
      <c r="D5" s="72"/>
    </row>
    <row r="6" spans="1:4" ht="15.75">
      <c r="A6" s="72" t="s">
        <v>123</v>
      </c>
      <c r="B6" s="72"/>
      <c r="C6" s="72"/>
      <c r="D6" s="72"/>
    </row>
    <row r="7" ht="15">
      <c r="A7" s="5"/>
    </row>
    <row r="8" spans="1:4" ht="31.5">
      <c r="A8" s="1" t="s">
        <v>0</v>
      </c>
      <c r="B8" s="1" t="s">
        <v>120</v>
      </c>
      <c r="C8" s="1" t="s">
        <v>121</v>
      </c>
      <c r="D8" s="1" t="s">
        <v>122</v>
      </c>
    </row>
    <row r="9" spans="1:4" ht="15">
      <c r="A9" s="36">
        <v>1</v>
      </c>
      <c r="B9" s="98" t="s">
        <v>291</v>
      </c>
      <c r="C9" s="99"/>
      <c r="D9" s="100"/>
    </row>
    <row r="10" spans="1:4" ht="15">
      <c r="A10" s="3"/>
      <c r="B10" s="3"/>
      <c r="C10" s="3"/>
      <c r="D10" s="3"/>
    </row>
    <row r="11" spans="1:4" ht="15">
      <c r="A11" s="3"/>
      <c r="B11" s="3"/>
      <c r="C11" s="3"/>
      <c r="D11" s="3"/>
    </row>
    <row r="12" spans="1:4" ht="15">
      <c r="A12" s="3"/>
      <c r="B12" s="3"/>
      <c r="C12" s="3"/>
      <c r="D12" s="3"/>
    </row>
    <row r="13" spans="1:4" ht="15">
      <c r="A13" s="3"/>
      <c r="B13" s="3"/>
      <c r="C13" s="3"/>
      <c r="D13" s="3"/>
    </row>
    <row r="14" spans="1:4" ht="15">
      <c r="A14" s="3"/>
      <c r="B14" s="3"/>
      <c r="C14" s="3"/>
      <c r="D14" s="3"/>
    </row>
    <row r="15" spans="1:4" ht="36" customHeight="1">
      <c r="A15" s="74"/>
      <c r="B15" s="75"/>
      <c r="C15" s="75"/>
      <c r="D15" s="75"/>
    </row>
  </sheetData>
  <sheetProtection/>
  <mergeCells count="5">
    <mergeCell ref="A15:D15"/>
    <mergeCell ref="A4:D4"/>
    <mergeCell ref="A5:D5"/>
    <mergeCell ref="A6:D6"/>
    <mergeCell ref="B9:D9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6">
      <selection activeCell="A4" sqref="A4:K4"/>
    </sheetView>
  </sheetViews>
  <sheetFormatPr defaultColWidth="9.140625" defaultRowHeight="15"/>
  <cols>
    <col min="2" max="2" width="19.57421875" style="0" customWidth="1"/>
    <col min="3" max="3" width="12.00390625" style="0" customWidth="1"/>
    <col min="4" max="4" width="15.7109375" style="0" customWidth="1"/>
    <col min="5" max="5" width="20.00390625" style="0" customWidth="1"/>
    <col min="6" max="6" width="21.7109375" style="0" customWidth="1"/>
    <col min="7" max="7" width="12.57421875" style="0" customWidth="1"/>
    <col min="8" max="8" width="17.28125" style="0" customWidth="1"/>
    <col min="9" max="9" width="11.8515625" style="0" customWidth="1"/>
    <col min="10" max="10" width="12.140625" style="0" customWidth="1"/>
    <col min="11" max="11" width="13.140625" style="0" customWidth="1"/>
  </cols>
  <sheetData>
    <row r="1" spans="9:11" ht="83.25" customHeight="1">
      <c r="I1" s="76" t="s">
        <v>68</v>
      </c>
      <c r="J1" s="76"/>
      <c r="K1" s="76"/>
    </row>
    <row r="2" spans="9:11" ht="15">
      <c r="I2" s="82" t="s">
        <v>159</v>
      </c>
      <c r="J2" s="82"/>
      <c r="K2" s="82"/>
    </row>
    <row r="4" spans="1:11" ht="37.5" customHeight="1">
      <c r="A4" s="70" t="s">
        <v>305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5.75">
      <c r="A5" s="72" t="s">
        <v>45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5.75">
      <c r="A6" s="24"/>
      <c r="B6" s="113" t="s">
        <v>125</v>
      </c>
      <c r="C6" s="113"/>
      <c r="D6" s="113"/>
      <c r="E6" s="24"/>
      <c r="F6" s="24"/>
      <c r="G6" s="24"/>
      <c r="H6" s="24"/>
      <c r="I6" s="24"/>
      <c r="J6" s="24"/>
      <c r="K6" s="24"/>
    </row>
    <row r="7" spans="1:11" ht="62.25" customHeight="1">
      <c r="A7" s="69" t="s">
        <v>0</v>
      </c>
      <c r="B7" s="69" t="s">
        <v>126</v>
      </c>
      <c r="C7" s="69" t="s">
        <v>110</v>
      </c>
      <c r="D7" s="93" t="s">
        <v>147</v>
      </c>
      <c r="E7" s="69" t="s">
        <v>127</v>
      </c>
      <c r="F7" s="1" t="s">
        <v>128</v>
      </c>
      <c r="G7" s="69" t="s">
        <v>129</v>
      </c>
      <c r="H7" s="69"/>
      <c r="I7" s="69" t="s">
        <v>130</v>
      </c>
      <c r="J7" s="69"/>
      <c r="K7" s="69"/>
    </row>
    <row r="8" spans="1:11" ht="31.5">
      <c r="A8" s="69"/>
      <c r="B8" s="69"/>
      <c r="C8" s="69"/>
      <c r="D8" s="94"/>
      <c r="E8" s="69"/>
      <c r="F8" s="1" t="s">
        <v>54</v>
      </c>
      <c r="G8" s="1" t="s">
        <v>131</v>
      </c>
      <c r="H8" s="1" t="s">
        <v>132</v>
      </c>
      <c r="I8" s="1" t="s">
        <v>133</v>
      </c>
      <c r="J8" s="1" t="s">
        <v>134</v>
      </c>
      <c r="K8" s="1" t="s">
        <v>135</v>
      </c>
    </row>
    <row r="9" spans="1:11" ht="15.75">
      <c r="A9" s="2" t="s">
        <v>9</v>
      </c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5.75">
      <c r="A10" s="2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ht="15.75">
      <c r="A11" s="2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5.75">
      <c r="A12" s="69" t="s">
        <v>12</v>
      </c>
      <c r="B12" s="69"/>
      <c r="C12" s="1" t="s">
        <v>136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5.75">
      <c r="A14" s="24"/>
      <c r="B14" s="27" t="s">
        <v>137</v>
      </c>
      <c r="C14" s="27"/>
      <c r="D14" s="24"/>
      <c r="E14" s="24"/>
      <c r="F14" s="24"/>
      <c r="G14" s="26"/>
      <c r="H14" s="26"/>
      <c r="I14" s="26"/>
      <c r="J14" s="26"/>
      <c r="K14" s="26"/>
    </row>
    <row r="15" spans="1:11" ht="78" customHeight="1">
      <c r="A15" s="1" t="s">
        <v>0</v>
      </c>
      <c r="B15" s="1" t="s">
        <v>138</v>
      </c>
      <c r="C15" s="1" t="s">
        <v>110</v>
      </c>
      <c r="D15" s="1" t="s">
        <v>147</v>
      </c>
      <c r="E15" s="1" t="s">
        <v>127</v>
      </c>
      <c r="F15" s="1" t="s">
        <v>146</v>
      </c>
      <c r="G15" s="69" t="s">
        <v>139</v>
      </c>
      <c r="H15" s="69"/>
      <c r="I15" s="69"/>
      <c r="J15" s="69"/>
      <c r="K15" s="69"/>
    </row>
    <row r="16" spans="1:11" ht="15.75">
      <c r="A16" s="2" t="s">
        <v>9</v>
      </c>
      <c r="B16" s="3"/>
      <c r="C16" s="3"/>
      <c r="D16" s="3"/>
      <c r="E16" s="3"/>
      <c r="F16" s="3"/>
      <c r="G16" s="109"/>
      <c r="H16" s="109"/>
      <c r="I16" s="109"/>
      <c r="J16" s="109"/>
      <c r="K16" s="109"/>
    </row>
    <row r="17" spans="1:11" ht="15.75">
      <c r="A17" s="2" t="s">
        <v>10</v>
      </c>
      <c r="B17" s="3"/>
      <c r="C17" s="3"/>
      <c r="D17" s="3"/>
      <c r="E17" s="3"/>
      <c r="F17" s="3"/>
      <c r="G17" s="109"/>
      <c r="H17" s="109"/>
      <c r="I17" s="109"/>
      <c r="J17" s="109"/>
      <c r="K17" s="109"/>
    </row>
    <row r="18" spans="1:11" ht="15.75">
      <c r="A18" s="2" t="s">
        <v>11</v>
      </c>
      <c r="B18" s="3"/>
      <c r="C18" s="3"/>
      <c r="D18" s="3"/>
      <c r="E18" s="3"/>
      <c r="F18" s="3"/>
      <c r="G18" s="109"/>
      <c r="H18" s="109"/>
      <c r="I18" s="109"/>
      <c r="J18" s="109"/>
      <c r="K18" s="109"/>
    </row>
    <row r="19" spans="1:11" ht="15.75">
      <c r="A19" s="69" t="s">
        <v>12</v>
      </c>
      <c r="B19" s="69"/>
      <c r="C19" s="1" t="s">
        <v>136</v>
      </c>
      <c r="D19" s="1">
        <v>0</v>
      </c>
      <c r="E19" s="1">
        <v>0</v>
      </c>
      <c r="F19" s="1">
        <v>0</v>
      </c>
      <c r="G19" s="83" t="s">
        <v>136</v>
      </c>
      <c r="H19" s="83"/>
      <c r="I19" s="83"/>
      <c r="J19" s="83"/>
      <c r="K19" s="83"/>
    </row>
    <row r="20" spans="1:11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5.75">
      <c r="A21" s="24"/>
      <c r="B21" s="27" t="s">
        <v>140</v>
      </c>
      <c r="C21" s="27"/>
      <c r="D21" s="24"/>
      <c r="E21" s="24"/>
      <c r="F21" s="24"/>
      <c r="G21" s="26"/>
      <c r="H21" s="26"/>
      <c r="I21" s="26"/>
      <c r="J21" s="26"/>
      <c r="K21" s="26"/>
    </row>
    <row r="22" spans="1:11" ht="54.75" customHeight="1">
      <c r="A22" s="2" t="s">
        <v>0</v>
      </c>
      <c r="B22" s="2" t="s">
        <v>141</v>
      </c>
      <c r="C22" s="2" t="s">
        <v>110</v>
      </c>
      <c r="D22" s="2" t="s">
        <v>142</v>
      </c>
      <c r="E22" s="2" t="s">
        <v>143</v>
      </c>
      <c r="F22" s="2" t="s">
        <v>145</v>
      </c>
      <c r="G22" s="83" t="s">
        <v>144</v>
      </c>
      <c r="H22" s="83"/>
      <c r="I22" s="83"/>
      <c r="J22" s="83"/>
      <c r="K22" s="83"/>
    </row>
    <row r="23" spans="1:11" ht="25.5">
      <c r="A23" s="48">
        <v>1</v>
      </c>
      <c r="B23" s="49" t="s">
        <v>286</v>
      </c>
      <c r="C23" s="49">
        <v>206916313</v>
      </c>
      <c r="D23" s="49">
        <v>365</v>
      </c>
      <c r="E23" s="49">
        <v>21.1</v>
      </c>
      <c r="F23" s="50">
        <v>1000000</v>
      </c>
      <c r="G23" s="110" t="s">
        <v>287</v>
      </c>
      <c r="H23" s="111"/>
      <c r="I23" s="111"/>
      <c r="J23" s="111"/>
      <c r="K23" s="112"/>
    </row>
    <row r="24" spans="1:11" ht="25.5">
      <c r="A24" s="48">
        <v>2</v>
      </c>
      <c r="B24" s="49" t="s">
        <v>288</v>
      </c>
      <c r="C24" s="49" t="s">
        <v>289</v>
      </c>
      <c r="D24" s="49">
        <v>365</v>
      </c>
      <c r="E24" s="49">
        <v>19.3</v>
      </c>
      <c r="F24" s="50">
        <v>1000000</v>
      </c>
      <c r="G24" s="110" t="s">
        <v>290</v>
      </c>
      <c r="H24" s="111"/>
      <c r="I24" s="111"/>
      <c r="J24" s="111"/>
      <c r="K24" s="112"/>
    </row>
    <row r="25" spans="1:11" ht="15.75">
      <c r="A25" s="83" t="s">
        <v>12</v>
      </c>
      <c r="B25" s="83"/>
      <c r="C25" s="3"/>
      <c r="D25" s="2">
        <v>0</v>
      </c>
      <c r="E25" s="2">
        <v>0</v>
      </c>
      <c r="F25" s="51">
        <f>+F24+F23</f>
        <v>2000000</v>
      </c>
      <c r="G25" s="83" t="s">
        <v>136</v>
      </c>
      <c r="H25" s="83"/>
      <c r="I25" s="83"/>
      <c r="J25" s="83"/>
      <c r="K25" s="83"/>
    </row>
  </sheetData>
  <sheetProtection/>
  <mergeCells count="24">
    <mergeCell ref="I1:K1"/>
    <mergeCell ref="I2:K2"/>
    <mergeCell ref="G7:H7"/>
    <mergeCell ref="I7:K7"/>
    <mergeCell ref="G23:K23"/>
    <mergeCell ref="G24:K24"/>
    <mergeCell ref="A25:B25"/>
    <mergeCell ref="G25:K25"/>
    <mergeCell ref="B6:D6"/>
    <mergeCell ref="A4:K4"/>
    <mergeCell ref="A5:K5"/>
    <mergeCell ref="D7:D8"/>
    <mergeCell ref="G16:K16"/>
    <mergeCell ref="G17:K17"/>
    <mergeCell ref="G18:K18"/>
    <mergeCell ref="A19:B19"/>
    <mergeCell ref="G19:K19"/>
    <mergeCell ref="G22:K22"/>
    <mergeCell ref="A12:B12"/>
    <mergeCell ref="A7:A8"/>
    <mergeCell ref="B7:B8"/>
    <mergeCell ref="C7:C8"/>
    <mergeCell ref="E7:E8"/>
    <mergeCell ref="G15:K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160" zoomScaleNormal="160" zoomScalePageLayoutView="0" workbookViewId="0" topLeftCell="A10">
      <selection activeCell="K6" sqref="K6"/>
    </sheetView>
  </sheetViews>
  <sheetFormatPr defaultColWidth="9.140625" defaultRowHeight="15"/>
  <cols>
    <col min="2" max="2" width="14.8515625" style="0" customWidth="1"/>
    <col min="3" max="3" width="14.421875" style="0" customWidth="1"/>
    <col min="4" max="5" width="12.140625" style="0" customWidth="1"/>
    <col min="6" max="6" width="14.28125" style="0" customWidth="1"/>
    <col min="7" max="7" width="18.57421875" style="0" customWidth="1"/>
    <col min="8" max="8" width="14.28125" style="0" customWidth="1"/>
    <col min="9" max="9" width="23.00390625" style="0" customWidth="1"/>
    <col min="10" max="10" width="14.57421875" style="0" customWidth="1"/>
  </cols>
  <sheetData>
    <row r="1" spans="8:10" ht="68.25" customHeight="1">
      <c r="H1" s="76" t="s">
        <v>68</v>
      </c>
      <c r="I1" s="76"/>
      <c r="J1" s="76"/>
    </row>
    <row r="2" spans="8:10" ht="15">
      <c r="H2" s="82" t="s">
        <v>160</v>
      </c>
      <c r="I2" s="82"/>
      <c r="J2" s="82"/>
    </row>
    <row r="4" spans="1:10" ht="69.75" customHeight="1">
      <c r="A4" s="70" t="s">
        <v>306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2" t="s">
        <v>15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5.75">
      <c r="A6" s="102" t="s">
        <v>307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141.75" customHeight="1">
      <c r="A7" s="78" t="s">
        <v>148</v>
      </c>
      <c r="B7" s="52" t="s">
        <v>149</v>
      </c>
      <c r="C7" s="52" t="s">
        <v>150</v>
      </c>
      <c r="D7" s="53" t="s">
        <v>151</v>
      </c>
      <c r="E7" s="54"/>
      <c r="F7" s="52" t="s">
        <v>152</v>
      </c>
      <c r="G7" s="52" t="s">
        <v>153</v>
      </c>
      <c r="H7" s="52" t="s">
        <v>157</v>
      </c>
      <c r="I7" s="52" t="s">
        <v>158</v>
      </c>
      <c r="J7" s="52" t="s">
        <v>154</v>
      </c>
    </row>
    <row r="8" spans="1:10" ht="15.75">
      <c r="A8" s="78"/>
      <c r="B8" s="55"/>
      <c r="C8" s="55"/>
      <c r="D8" s="31" t="s">
        <v>155</v>
      </c>
      <c r="E8" s="31" t="s">
        <v>156</v>
      </c>
      <c r="F8" s="55"/>
      <c r="G8" s="55"/>
      <c r="H8" s="55"/>
      <c r="I8" s="55"/>
      <c r="J8" s="55"/>
    </row>
    <row r="9" spans="1:10" ht="15.75">
      <c r="A9" s="19" t="s">
        <v>9</v>
      </c>
      <c r="B9" s="116" t="s">
        <v>291</v>
      </c>
      <c r="C9" s="117"/>
      <c r="D9" s="117"/>
      <c r="E9" s="117"/>
      <c r="F9" s="117"/>
      <c r="G9" s="117"/>
      <c r="H9" s="117"/>
      <c r="I9" s="117"/>
      <c r="J9" s="118"/>
    </row>
    <row r="10" spans="1:10" ht="15.75">
      <c r="A10" s="19" t="s">
        <v>10</v>
      </c>
      <c r="B10" s="4"/>
      <c r="C10" s="19" t="s">
        <v>136</v>
      </c>
      <c r="D10" s="4"/>
      <c r="E10" s="4"/>
      <c r="F10" s="4"/>
      <c r="G10" s="4"/>
      <c r="H10" s="4"/>
      <c r="I10" s="4"/>
      <c r="J10" s="4"/>
    </row>
    <row r="11" spans="1:10" ht="15.75">
      <c r="A11" s="19" t="s">
        <v>11</v>
      </c>
      <c r="B11" s="4"/>
      <c r="C11" s="19" t="s">
        <v>136</v>
      </c>
      <c r="D11" s="4"/>
      <c r="E11" s="4"/>
      <c r="F11" s="4"/>
      <c r="G11" s="4"/>
      <c r="H11" s="4"/>
      <c r="I11" s="4"/>
      <c r="J11" s="4"/>
    </row>
    <row r="12" spans="1:10" ht="15.75">
      <c r="A12" s="19" t="s">
        <v>26</v>
      </c>
      <c r="B12" s="4"/>
      <c r="C12" s="19" t="s">
        <v>136</v>
      </c>
      <c r="D12" s="4"/>
      <c r="E12" s="4"/>
      <c r="F12" s="4"/>
      <c r="G12" s="4"/>
      <c r="H12" s="4"/>
      <c r="I12" s="4"/>
      <c r="J12" s="4"/>
    </row>
    <row r="13" spans="1:10" ht="15.75">
      <c r="A13" s="19" t="s">
        <v>55</v>
      </c>
      <c r="B13" s="4"/>
      <c r="C13" s="19" t="s">
        <v>136</v>
      </c>
      <c r="D13" s="4"/>
      <c r="E13" s="4"/>
      <c r="F13" s="4"/>
      <c r="G13" s="4"/>
      <c r="H13" s="4"/>
      <c r="I13" s="4"/>
      <c r="J13" s="4"/>
    </row>
    <row r="14" spans="1:10" ht="46.5" customHeight="1">
      <c r="A14" s="114"/>
      <c r="B14" s="115"/>
      <c r="C14" s="115"/>
      <c r="D14" s="115"/>
      <c r="E14" s="115"/>
      <c r="F14" s="115"/>
      <c r="G14" s="115"/>
      <c r="H14" s="115"/>
      <c r="I14" s="115"/>
      <c r="J14" s="115"/>
    </row>
  </sheetData>
  <sheetProtection/>
  <mergeCells count="8">
    <mergeCell ref="H1:J1"/>
    <mergeCell ref="H2:J2"/>
    <mergeCell ref="A14:J14"/>
    <mergeCell ref="A4:J4"/>
    <mergeCell ref="A5:J5"/>
    <mergeCell ref="A6:J6"/>
    <mergeCell ref="A7:A8"/>
    <mergeCell ref="B9:J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130" zoomScaleNormal="130" zoomScalePageLayoutView="0" workbookViewId="0" topLeftCell="A1">
      <selection activeCell="F10" sqref="F10"/>
    </sheetView>
  </sheetViews>
  <sheetFormatPr defaultColWidth="9.140625" defaultRowHeight="15"/>
  <cols>
    <col min="2" max="2" width="28.57421875" style="0" customWidth="1"/>
    <col min="3" max="3" width="14.28125" style="0" customWidth="1"/>
    <col min="4" max="4" width="18.28125" style="0" customWidth="1"/>
    <col min="5" max="5" width="20.140625" style="0" customWidth="1"/>
    <col min="6" max="6" width="23.8515625" style="0" customWidth="1"/>
    <col min="7" max="7" width="41.140625" style="0" customWidth="1"/>
  </cols>
  <sheetData>
    <row r="1" spans="1:13" ht="51" customHeight="1">
      <c r="A1" s="6"/>
      <c r="F1" s="73" t="s">
        <v>13</v>
      </c>
      <c r="G1" s="73"/>
      <c r="H1" s="13"/>
      <c r="I1" s="13"/>
      <c r="J1" s="13"/>
      <c r="K1" s="13"/>
      <c r="L1" s="13"/>
      <c r="M1" s="13"/>
    </row>
    <row r="2" spans="1:7" ht="15.75">
      <c r="A2" s="7"/>
      <c r="F2" s="73" t="s">
        <v>14</v>
      </c>
      <c r="G2" s="73"/>
    </row>
    <row r="3" spans="1:7" ht="15.75">
      <c r="A3" s="7"/>
      <c r="F3" s="14"/>
      <c r="G3" s="14"/>
    </row>
    <row r="4" spans="1:7" ht="45.75" customHeight="1">
      <c r="A4" s="70" t="s">
        <v>361</v>
      </c>
      <c r="B4" s="71"/>
      <c r="C4" s="71"/>
      <c r="D4" s="71"/>
      <c r="E4" s="71"/>
      <c r="F4" s="71"/>
      <c r="G4" s="71"/>
    </row>
    <row r="5" spans="1:7" ht="18.75" customHeight="1">
      <c r="A5" s="72" t="s">
        <v>15</v>
      </c>
      <c r="B5" s="72"/>
      <c r="C5" s="72"/>
      <c r="D5" s="72"/>
      <c r="E5" s="72"/>
      <c r="F5" s="72"/>
      <c r="G5" s="72"/>
    </row>
    <row r="7" spans="1:7" ht="31.5" customHeight="1">
      <c r="A7" s="69" t="s">
        <v>0</v>
      </c>
      <c r="B7" s="69" t="s">
        <v>1</v>
      </c>
      <c r="C7" s="69" t="s">
        <v>2</v>
      </c>
      <c r="D7" s="69"/>
      <c r="E7" s="69"/>
      <c r="F7" s="69"/>
      <c r="G7" s="69"/>
    </row>
    <row r="8" spans="1:7" ht="15.75">
      <c r="A8" s="69"/>
      <c r="B8" s="69"/>
      <c r="C8" s="69" t="s">
        <v>3</v>
      </c>
      <c r="D8" s="69" t="s">
        <v>4</v>
      </c>
      <c r="E8" s="69"/>
      <c r="F8" s="69"/>
      <c r="G8" s="69"/>
    </row>
    <row r="9" spans="1:7" ht="63">
      <c r="A9" s="69"/>
      <c r="B9" s="69"/>
      <c r="C9" s="69"/>
      <c r="D9" s="1" t="s">
        <v>5</v>
      </c>
      <c r="E9" s="1" t="s">
        <v>6</v>
      </c>
      <c r="F9" s="1" t="s">
        <v>7</v>
      </c>
      <c r="G9" s="1" t="s">
        <v>8</v>
      </c>
    </row>
    <row r="10" spans="1:7" ht="25.5">
      <c r="A10" s="2" t="s">
        <v>9</v>
      </c>
      <c r="B10" s="56" t="s">
        <v>207</v>
      </c>
      <c r="C10" s="139">
        <f>+D10+E10+F10</f>
        <v>2199858.7486499995</v>
      </c>
      <c r="D10" s="138">
        <v>1681226.2280299999</v>
      </c>
      <c r="E10" s="139">
        <v>415952.80562</v>
      </c>
      <c r="F10" s="139">
        <v>102679.715</v>
      </c>
      <c r="G10" s="32">
        <v>0</v>
      </c>
    </row>
    <row r="11" spans="1:7" ht="15.75">
      <c r="A11" s="69" t="s">
        <v>12</v>
      </c>
      <c r="B11" s="69"/>
      <c r="C11" s="30">
        <f>+C10</f>
        <v>2199858.7486499995</v>
      </c>
      <c r="D11" s="140">
        <f>+D10</f>
        <v>1681226.2280299999</v>
      </c>
      <c r="E11" s="140">
        <f>+E10</f>
        <v>415952.80562</v>
      </c>
      <c r="F11" s="140">
        <f>+F10</f>
        <v>102679.715</v>
      </c>
      <c r="G11" s="1">
        <v>0</v>
      </c>
    </row>
  </sheetData>
  <sheetProtection/>
  <mergeCells count="10">
    <mergeCell ref="A11:B11"/>
    <mergeCell ref="A4:G4"/>
    <mergeCell ref="A5:G5"/>
    <mergeCell ref="F1:G1"/>
    <mergeCell ref="F2:G2"/>
    <mergeCell ref="A7:A9"/>
    <mergeCell ref="B7:B9"/>
    <mergeCell ref="C7:G7"/>
    <mergeCell ref="C8:C9"/>
    <mergeCell ref="D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="130" zoomScaleNormal="130" zoomScalePageLayoutView="0" workbookViewId="0" topLeftCell="A1">
      <selection activeCell="A2" sqref="A2:J2"/>
    </sheetView>
  </sheetViews>
  <sheetFormatPr defaultColWidth="9.140625" defaultRowHeight="15"/>
  <cols>
    <col min="2" max="2" width="33.00390625" style="0" customWidth="1"/>
    <col min="3" max="3" width="17.7109375" style="0" customWidth="1"/>
    <col min="4" max="4" width="15.00390625" style="0" customWidth="1"/>
    <col min="5" max="5" width="18.8515625" style="0" customWidth="1"/>
    <col min="6" max="6" width="16.57421875" style="0" customWidth="1"/>
    <col min="7" max="7" width="18.421875" style="0" customWidth="1"/>
    <col min="8" max="8" width="22.28125" style="0" customWidth="1"/>
    <col min="9" max="9" width="28.140625" style="0" customWidth="1"/>
    <col min="10" max="10" width="26.00390625" style="0" customWidth="1"/>
  </cols>
  <sheetData>
    <row r="1" spans="9:10" ht="72" customHeight="1">
      <c r="I1" s="76" t="s">
        <v>27</v>
      </c>
      <c r="J1" s="76"/>
    </row>
    <row r="2" spans="1:10" ht="48" customHeight="1">
      <c r="A2" s="76" t="s">
        <v>362</v>
      </c>
      <c r="B2" s="76"/>
      <c r="C2" s="76"/>
      <c r="D2" s="76"/>
      <c r="E2" s="76"/>
      <c r="F2" s="76"/>
      <c r="G2" s="76"/>
      <c r="H2" s="76"/>
      <c r="I2" s="76"/>
      <c r="J2" s="76"/>
    </row>
    <row r="4" spans="1:10" ht="36.75" customHeight="1">
      <c r="A4" s="77" t="s">
        <v>0</v>
      </c>
      <c r="B4" s="69" t="s">
        <v>16</v>
      </c>
      <c r="C4" s="69" t="s">
        <v>17</v>
      </c>
      <c r="D4" s="69" t="s">
        <v>18</v>
      </c>
      <c r="E4" s="69" t="s">
        <v>19</v>
      </c>
      <c r="F4" s="78" t="s">
        <v>20</v>
      </c>
      <c r="G4" s="78"/>
      <c r="H4" s="69" t="s">
        <v>21</v>
      </c>
      <c r="I4" s="69" t="s">
        <v>22</v>
      </c>
      <c r="J4" s="69" t="s">
        <v>23</v>
      </c>
    </row>
    <row r="5" spans="1:10" ht="62.25" customHeight="1">
      <c r="A5" s="77"/>
      <c r="B5" s="69"/>
      <c r="C5" s="69"/>
      <c r="D5" s="69"/>
      <c r="E5" s="69"/>
      <c r="F5" s="8" t="s">
        <v>28</v>
      </c>
      <c r="G5" s="8" t="s">
        <v>25</v>
      </c>
      <c r="H5" s="69"/>
      <c r="I5" s="69"/>
      <c r="J5" s="69"/>
    </row>
    <row r="6" spans="1:10" ht="15.75">
      <c r="A6" s="9" t="s">
        <v>9</v>
      </c>
      <c r="B6" s="10" t="s">
        <v>207</v>
      </c>
      <c r="C6" s="79" t="s">
        <v>208</v>
      </c>
      <c r="D6" s="80"/>
      <c r="E6" s="80"/>
      <c r="F6" s="80"/>
      <c r="G6" s="80"/>
      <c r="H6" s="80"/>
      <c r="I6" s="80"/>
      <c r="J6" s="81"/>
    </row>
    <row r="7" spans="1:10" ht="28.5" customHeight="1">
      <c r="A7" s="74"/>
      <c r="B7" s="75"/>
      <c r="C7" s="75"/>
      <c r="D7" s="75"/>
      <c r="E7" s="75"/>
      <c r="F7" s="75"/>
      <c r="G7" s="75"/>
      <c r="H7" s="75"/>
      <c r="I7" s="75"/>
      <c r="J7" s="75"/>
    </row>
  </sheetData>
  <sheetProtection/>
  <mergeCells count="13">
    <mergeCell ref="E4:E5"/>
    <mergeCell ref="F4:G4"/>
    <mergeCell ref="C6:J6"/>
    <mergeCell ref="H4:H5"/>
    <mergeCell ref="I4:I5"/>
    <mergeCell ref="J4:J5"/>
    <mergeCell ref="A7:J7"/>
    <mergeCell ref="I1:J1"/>
    <mergeCell ref="A2:J2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D17" sqref="D17:F18"/>
    </sheetView>
  </sheetViews>
  <sheetFormatPr defaultColWidth="9.140625" defaultRowHeight="15"/>
  <cols>
    <col min="2" max="2" width="16.7109375" style="0" customWidth="1"/>
    <col min="3" max="3" width="39.140625" style="0" customWidth="1"/>
    <col min="4" max="4" width="17.57421875" style="0" customWidth="1"/>
    <col min="5" max="5" width="17.28125" style="0" customWidth="1"/>
    <col min="6" max="6" width="23.140625" style="0" customWidth="1"/>
  </cols>
  <sheetData>
    <row r="1" spans="5:6" ht="60.75" customHeight="1">
      <c r="E1" s="76" t="s">
        <v>44</v>
      </c>
      <c r="F1" s="82"/>
    </row>
    <row r="2" spans="5:6" ht="15">
      <c r="E2" s="82" t="s">
        <v>43</v>
      </c>
      <c r="F2" s="82"/>
    </row>
    <row r="4" spans="1:6" ht="66.75" customHeight="1">
      <c r="A4" s="70" t="s">
        <v>340</v>
      </c>
      <c r="B4" s="71"/>
      <c r="C4" s="71"/>
      <c r="D4" s="71"/>
      <c r="E4" s="71"/>
      <c r="F4" s="71"/>
    </row>
    <row r="5" spans="1:6" ht="15.75">
      <c r="A5" s="72" t="s">
        <v>45</v>
      </c>
      <c r="B5" s="72"/>
      <c r="C5" s="72"/>
      <c r="D5" s="72"/>
      <c r="E5" s="72"/>
      <c r="F5" s="72"/>
    </row>
    <row r="7" spans="1:6" ht="15.75">
      <c r="A7" s="69" t="s">
        <v>0</v>
      </c>
      <c r="B7" s="69" t="s">
        <v>29</v>
      </c>
      <c r="C7" s="69" t="s">
        <v>30</v>
      </c>
      <c r="D7" s="69" t="s">
        <v>31</v>
      </c>
      <c r="E7" s="69"/>
      <c r="F7" s="69" t="s">
        <v>32</v>
      </c>
    </row>
    <row r="8" spans="1:6" ht="15.75">
      <c r="A8" s="69"/>
      <c r="B8" s="69"/>
      <c r="C8" s="69"/>
      <c r="D8" s="1" t="s">
        <v>33</v>
      </c>
      <c r="E8" s="1" t="s">
        <v>34</v>
      </c>
      <c r="F8" s="69"/>
    </row>
    <row r="9" spans="1:6" ht="15.75">
      <c r="A9" s="83" t="s">
        <v>9</v>
      </c>
      <c r="B9" s="84" t="s">
        <v>35</v>
      </c>
      <c r="C9" s="15" t="s">
        <v>36</v>
      </c>
      <c r="D9" s="3"/>
      <c r="E9" s="3"/>
      <c r="F9" s="3"/>
    </row>
    <row r="10" spans="1:6" ht="31.5">
      <c r="A10" s="83"/>
      <c r="B10" s="84"/>
      <c r="C10" s="15" t="s">
        <v>37</v>
      </c>
      <c r="D10" s="32">
        <v>1</v>
      </c>
      <c r="E10" s="32">
        <v>9636</v>
      </c>
      <c r="F10" s="32" t="s">
        <v>209</v>
      </c>
    </row>
    <row r="11" spans="1:6" ht="31.5">
      <c r="A11" s="83"/>
      <c r="B11" s="84"/>
      <c r="C11" s="15" t="s">
        <v>38</v>
      </c>
      <c r="D11" s="32">
        <v>2</v>
      </c>
      <c r="E11" s="32">
        <v>51945.6</v>
      </c>
      <c r="F11" s="32" t="s">
        <v>209</v>
      </c>
    </row>
    <row r="12" spans="1:6" ht="31.5">
      <c r="A12" s="83"/>
      <c r="B12" s="84"/>
      <c r="C12" s="15" t="s">
        <v>39</v>
      </c>
      <c r="D12" s="33"/>
      <c r="E12" s="33"/>
      <c r="F12" s="3"/>
    </row>
    <row r="13" spans="1:6" ht="15.75">
      <c r="A13" s="83" t="s">
        <v>10</v>
      </c>
      <c r="B13" s="84" t="s">
        <v>40</v>
      </c>
      <c r="C13" s="15" t="s">
        <v>36</v>
      </c>
      <c r="D13" s="33"/>
      <c r="E13" s="33"/>
      <c r="F13" s="3"/>
    </row>
    <row r="14" spans="1:6" ht="31.5">
      <c r="A14" s="83"/>
      <c r="B14" s="84"/>
      <c r="C14" s="15" t="s">
        <v>37</v>
      </c>
      <c r="D14" s="33"/>
      <c r="E14" s="33"/>
      <c r="F14" s="3"/>
    </row>
    <row r="15" spans="1:6" ht="31.5">
      <c r="A15" s="83"/>
      <c r="B15" s="84"/>
      <c r="C15" s="15" t="s">
        <v>38</v>
      </c>
      <c r="D15" s="32">
        <v>1</v>
      </c>
      <c r="E15" s="32">
        <v>55780.5</v>
      </c>
      <c r="F15" s="32" t="s">
        <v>209</v>
      </c>
    </row>
    <row r="16" spans="1:6" ht="31.5">
      <c r="A16" s="83"/>
      <c r="B16" s="84"/>
      <c r="C16" s="15" t="s">
        <v>39</v>
      </c>
      <c r="D16" s="3"/>
      <c r="E16" s="3"/>
      <c r="F16" s="3"/>
    </row>
    <row r="17" spans="1:6" ht="15.75">
      <c r="A17" s="83" t="s">
        <v>11</v>
      </c>
      <c r="B17" s="84" t="s">
        <v>41</v>
      </c>
      <c r="C17" s="15" t="s">
        <v>36</v>
      </c>
      <c r="D17" s="58"/>
      <c r="E17" s="58"/>
      <c r="F17" s="58"/>
    </row>
    <row r="18" spans="1:6" ht="15.75">
      <c r="A18" s="83"/>
      <c r="B18" s="84"/>
      <c r="C18" s="59" t="s">
        <v>36</v>
      </c>
      <c r="D18" s="58"/>
      <c r="E18" s="58"/>
      <c r="F18" s="58"/>
    </row>
    <row r="19" spans="1:6" ht="31.5">
      <c r="A19" s="83"/>
      <c r="B19" s="84"/>
      <c r="C19" s="15" t="s">
        <v>37</v>
      </c>
      <c r="D19" s="3"/>
      <c r="E19" s="3"/>
      <c r="F19" s="3"/>
    </row>
    <row r="20" spans="1:6" ht="31.5">
      <c r="A20" s="83"/>
      <c r="B20" s="84"/>
      <c r="C20" s="15" t="s">
        <v>38</v>
      </c>
      <c r="D20" s="58">
        <v>1</v>
      </c>
      <c r="E20" s="58">
        <v>64332</v>
      </c>
      <c r="F20" s="58" t="s">
        <v>209</v>
      </c>
    </row>
    <row r="21" spans="1:6" ht="31.5">
      <c r="A21" s="83"/>
      <c r="B21" s="84"/>
      <c r="C21" s="15" t="s">
        <v>39</v>
      </c>
      <c r="D21" s="3"/>
      <c r="E21" s="3"/>
      <c r="F21" s="3"/>
    </row>
    <row r="22" spans="1:6" ht="15.75">
      <c r="A22" s="83" t="s">
        <v>26</v>
      </c>
      <c r="B22" s="84" t="s">
        <v>42</v>
      </c>
      <c r="C22" s="15" t="s">
        <v>36</v>
      </c>
      <c r="D22" s="3"/>
      <c r="E22" s="3"/>
      <c r="F22" s="3"/>
    </row>
    <row r="23" spans="1:6" ht="31.5">
      <c r="A23" s="83"/>
      <c r="B23" s="84"/>
      <c r="C23" s="15" t="s">
        <v>37</v>
      </c>
      <c r="D23" s="3"/>
      <c r="E23" s="3"/>
      <c r="F23" s="3"/>
    </row>
    <row r="24" spans="1:6" ht="31.5">
      <c r="A24" s="83"/>
      <c r="B24" s="84"/>
      <c r="C24" s="15" t="s">
        <v>38</v>
      </c>
      <c r="D24" s="3"/>
      <c r="E24" s="3"/>
      <c r="F24" s="3"/>
    </row>
    <row r="25" spans="1:6" ht="31.5">
      <c r="A25" s="83"/>
      <c r="B25" s="84"/>
      <c r="C25" s="15" t="s">
        <v>39</v>
      </c>
      <c r="D25" s="3"/>
      <c r="E25" s="3"/>
      <c r="F25" s="3"/>
    </row>
    <row r="26" spans="1:6" ht="45" customHeight="1">
      <c r="A26" s="74"/>
      <c r="B26" s="75"/>
      <c r="C26" s="75"/>
      <c r="D26" s="75"/>
      <c r="E26" s="75"/>
      <c r="F26" s="75"/>
    </row>
  </sheetData>
  <sheetProtection/>
  <mergeCells count="18">
    <mergeCell ref="F7:F8"/>
    <mergeCell ref="A9:A12"/>
    <mergeCell ref="B9:B12"/>
    <mergeCell ref="A26:F26"/>
    <mergeCell ref="A17:A21"/>
    <mergeCell ref="B17:B21"/>
    <mergeCell ref="A22:A25"/>
    <mergeCell ref="B22:B25"/>
    <mergeCell ref="E1:F1"/>
    <mergeCell ref="E2:F2"/>
    <mergeCell ref="A4:F4"/>
    <mergeCell ref="A5:F5"/>
    <mergeCell ref="A13:A16"/>
    <mergeCell ref="B13:B16"/>
    <mergeCell ref="A7:A8"/>
    <mergeCell ref="B7:B8"/>
    <mergeCell ref="C7:C8"/>
    <mergeCell ref="D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160" zoomScaleNormal="160" zoomScalePageLayoutView="0" workbookViewId="0" topLeftCell="A1">
      <selection activeCell="A7" sqref="A7:A8"/>
    </sheetView>
  </sheetViews>
  <sheetFormatPr defaultColWidth="9.140625" defaultRowHeight="15"/>
  <cols>
    <col min="2" max="2" width="12.7109375" style="0" customWidth="1"/>
    <col min="3" max="3" width="17.421875" style="0" customWidth="1"/>
    <col min="4" max="4" width="19.8515625" style="0" customWidth="1"/>
    <col min="5" max="5" width="14.421875" style="0" customWidth="1"/>
    <col min="6" max="6" width="19.28125" style="0" customWidth="1"/>
    <col min="7" max="7" width="26.8515625" style="0" customWidth="1"/>
    <col min="8" max="12" width="17.00390625" style="0" customWidth="1"/>
  </cols>
  <sheetData>
    <row r="1" spans="10:12" ht="63.75" customHeight="1">
      <c r="J1" s="76" t="s">
        <v>44</v>
      </c>
      <c r="K1" s="76"/>
      <c r="L1" s="76"/>
    </row>
    <row r="2" spans="10:12" ht="15">
      <c r="J2" s="82" t="s">
        <v>57</v>
      </c>
      <c r="K2" s="82"/>
      <c r="L2" s="82"/>
    </row>
    <row r="3" spans="1:12" ht="27.75" customHeight="1">
      <c r="A3" s="71" t="s">
        <v>311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24" customHeight="1">
      <c r="A4" s="85" t="s">
        <v>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6" ht="15">
      <c r="L6" s="46" t="s">
        <v>281</v>
      </c>
    </row>
    <row r="7" spans="1:14" ht="110.25">
      <c r="A7" s="69" t="s">
        <v>0</v>
      </c>
      <c r="B7" s="69" t="s">
        <v>29</v>
      </c>
      <c r="C7" s="69" t="s">
        <v>46</v>
      </c>
      <c r="D7" s="69" t="s">
        <v>47</v>
      </c>
      <c r="E7" s="69" t="s">
        <v>48</v>
      </c>
      <c r="F7" s="69" t="s">
        <v>49</v>
      </c>
      <c r="G7" s="78" t="s">
        <v>20</v>
      </c>
      <c r="H7" s="78"/>
      <c r="I7" s="69" t="s">
        <v>50</v>
      </c>
      <c r="J7" s="69" t="s">
        <v>51</v>
      </c>
      <c r="K7" s="69" t="s">
        <v>52</v>
      </c>
      <c r="L7" s="1" t="s">
        <v>53</v>
      </c>
      <c r="N7" s="142"/>
    </row>
    <row r="8" spans="1:14" ht="47.25" customHeight="1">
      <c r="A8" s="69"/>
      <c r="B8" s="69"/>
      <c r="C8" s="69"/>
      <c r="D8" s="69"/>
      <c r="E8" s="69"/>
      <c r="F8" s="69"/>
      <c r="G8" s="8" t="s">
        <v>24</v>
      </c>
      <c r="H8" s="8" t="s">
        <v>25</v>
      </c>
      <c r="I8" s="69"/>
      <c r="J8" s="69"/>
      <c r="K8" s="69"/>
      <c r="L8" s="1" t="s">
        <v>54</v>
      </c>
      <c r="N8" s="142"/>
    </row>
    <row r="9" spans="1:14" ht="47.25" customHeight="1">
      <c r="A9" s="122">
        <v>1</v>
      </c>
      <c r="B9" s="123">
        <v>44469</v>
      </c>
      <c r="C9" s="62" t="s">
        <v>338</v>
      </c>
      <c r="D9" s="62" t="s">
        <v>329</v>
      </c>
      <c r="E9" s="62" t="s">
        <v>234</v>
      </c>
      <c r="F9" s="62" t="s">
        <v>339</v>
      </c>
      <c r="G9" s="62" t="s">
        <v>312</v>
      </c>
      <c r="H9" s="62">
        <v>516673674</v>
      </c>
      <c r="I9" s="62" t="s">
        <v>226</v>
      </c>
      <c r="J9" s="62">
        <v>13</v>
      </c>
      <c r="K9" s="62">
        <v>2720</v>
      </c>
      <c r="L9" s="62" t="s">
        <v>363</v>
      </c>
      <c r="M9" s="141"/>
      <c r="N9" s="142"/>
    </row>
    <row r="10" spans="1:14" ht="47.25" customHeight="1">
      <c r="A10" s="122">
        <v>2</v>
      </c>
      <c r="B10" s="123">
        <v>44469</v>
      </c>
      <c r="C10" s="62" t="s">
        <v>334</v>
      </c>
      <c r="D10" s="62" t="s">
        <v>329</v>
      </c>
      <c r="E10" s="62" t="s">
        <v>234</v>
      </c>
      <c r="F10" s="62" t="s">
        <v>337</v>
      </c>
      <c r="G10" s="62" t="s">
        <v>313</v>
      </c>
      <c r="H10" s="62">
        <v>308510364</v>
      </c>
      <c r="I10" s="62" t="s">
        <v>226</v>
      </c>
      <c r="J10" s="62">
        <v>72</v>
      </c>
      <c r="K10" s="62">
        <v>7800</v>
      </c>
      <c r="L10" s="62" t="s">
        <v>364</v>
      </c>
      <c r="M10" s="141"/>
      <c r="N10" s="142"/>
    </row>
    <row r="11" spans="1:14" ht="47.25" customHeight="1">
      <c r="A11" s="122">
        <v>3</v>
      </c>
      <c r="B11" s="123">
        <v>44464</v>
      </c>
      <c r="C11" s="62" t="s">
        <v>333</v>
      </c>
      <c r="D11" s="62" t="s">
        <v>329</v>
      </c>
      <c r="E11" s="62" t="s">
        <v>247</v>
      </c>
      <c r="F11" s="62" t="s">
        <v>336</v>
      </c>
      <c r="G11" s="62" t="s">
        <v>314</v>
      </c>
      <c r="H11" s="62">
        <v>205241958</v>
      </c>
      <c r="I11" s="62" t="s">
        <v>226</v>
      </c>
      <c r="J11" s="62">
        <v>11</v>
      </c>
      <c r="K11" s="62">
        <v>3650</v>
      </c>
      <c r="L11" s="62" t="s">
        <v>365</v>
      </c>
      <c r="M11" s="141"/>
      <c r="N11" s="142"/>
    </row>
    <row r="12" spans="1:14" ht="47.25" customHeight="1">
      <c r="A12" s="122">
        <v>4</v>
      </c>
      <c r="B12" s="123">
        <v>44459</v>
      </c>
      <c r="C12" s="62" t="s">
        <v>335</v>
      </c>
      <c r="D12" s="62" t="s">
        <v>209</v>
      </c>
      <c r="E12" s="62" t="s">
        <v>228</v>
      </c>
      <c r="F12" s="62" t="s">
        <v>341</v>
      </c>
      <c r="G12" s="62" t="s">
        <v>315</v>
      </c>
      <c r="H12" s="62">
        <v>621822380</v>
      </c>
      <c r="I12" s="62" t="s">
        <v>226</v>
      </c>
      <c r="J12" s="62">
        <v>1</v>
      </c>
      <c r="K12" s="62">
        <v>4935</v>
      </c>
      <c r="L12" s="62">
        <f>+K12</f>
        <v>4935</v>
      </c>
      <c r="N12" s="142"/>
    </row>
    <row r="13" spans="1:14" ht="47.25" customHeight="1">
      <c r="A13" s="122">
        <v>5</v>
      </c>
      <c r="B13" s="123">
        <v>44459</v>
      </c>
      <c r="C13" s="62" t="s">
        <v>309</v>
      </c>
      <c r="D13" s="62" t="s">
        <v>209</v>
      </c>
      <c r="E13" s="62" t="s">
        <v>210</v>
      </c>
      <c r="F13" s="124" t="s">
        <v>322</v>
      </c>
      <c r="G13" s="62" t="s">
        <v>316</v>
      </c>
      <c r="H13" s="62">
        <v>308366875</v>
      </c>
      <c r="I13" s="62" t="s">
        <v>282</v>
      </c>
      <c r="J13" s="62">
        <v>1</v>
      </c>
      <c r="K13" s="62">
        <v>65332</v>
      </c>
      <c r="L13" s="62">
        <v>64332</v>
      </c>
      <c r="N13" s="142"/>
    </row>
    <row r="14" spans="1:14" ht="47.25" customHeight="1">
      <c r="A14" s="122">
        <v>6</v>
      </c>
      <c r="B14" s="123">
        <v>44457</v>
      </c>
      <c r="C14" s="62" t="s">
        <v>324</v>
      </c>
      <c r="D14" s="62" t="s">
        <v>209</v>
      </c>
      <c r="E14" s="62" t="s">
        <v>234</v>
      </c>
      <c r="F14" s="124" t="s">
        <v>323</v>
      </c>
      <c r="G14" s="62" t="s">
        <v>317</v>
      </c>
      <c r="H14" s="62">
        <v>204435748</v>
      </c>
      <c r="I14" s="62" t="s">
        <v>226</v>
      </c>
      <c r="J14" s="62">
        <v>1</v>
      </c>
      <c r="K14" s="62">
        <v>4394</v>
      </c>
      <c r="L14" s="62">
        <f>+K14</f>
        <v>4394</v>
      </c>
      <c r="N14" s="142"/>
    </row>
    <row r="15" spans="1:14" ht="47.25" customHeight="1">
      <c r="A15" s="122">
        <v>7</v>
      </c>
      <c r="B15" s="123">
        <v>44457</v>
      </c>
      <c r="C15" s="62" t="s">
        <v>326</v>
      </c>
      <c r="D15" s="62" t="s">
        <v>209</v>
      </c>
      <c r="E15" s="62" t="s">
        <v>234</v>
      </c>
      <c r="F15" s="124" t="s">
        <v>325</v>
      </c>
      <c r="G15" s="62" t="s">
        <v>318</v>
      </c>
      <c r="H15" s="62">
        <v>307048170</v>
      </c>
      <c r="I15" s="62" t="s">
        <v>226</v>
      </c>
      <c r="J15" s="62">
        <v>1</v>
      </c>
      <c r="K15" s="62">
        <v>5863</v>
      </c>
      <c r="L15" s="62">
        <f>+K15</f>
        <v>5863</v>
      </c>
      <c r="N15" s="142"/>
    </row>
    <row r="16" spans="1:14" ht="47.25" customHeight="1">
      <c r="A16" s="122">
        <v>8</v>
      </c>
      <c r="B16" s="125">
        <v>44453</v>
      </c>
      <c r="C16" s="62" t="s">
        <v>327</v>
      </c>
      <c r="D16" s="62" t="s">
        <v>209</v>
      </c>
      <c r="E16" s="62" t="s">
        <v>228</v>
      </c>
      <c r="F16" s="124" t="s">
        <v>328</v>
      </c>
      <c r="G16" s="62" t="s">
        <v>319</v>
      </c>
      <c r="H16" s="62">
        <v>306777634</v>
      </c>
      <c r="I16" s="62" t="s">
        <v>226</v>
      </c>
      <c r="J16" s="62">
        <v>1</v>
      </c>
      <c r="K16" s="62">
        <v>2100</v>
      </c>
      <c r="L16" s="62">
        <v>2100</v>
      </c>
      <c r="N16" s="142"/>
    </row>
    <row r="17" spans="1:14" ht="47.25" customHeight="1">
      <c r="A17" s="122">
        <v>9</v>
      </c>
      <c r="B17" s="126">
        <v>44453</v>
      </c>
      <c r="C17" s="62" t="s">
        <v>331</v>
      </c>
      <c r="D17" s="62" t="s">
        <v>329</v>
      </c>
      <c r="E17" s="64" t="s">
        <v>228</v>
      </c>
      <c r="F17" s="127">
        <v>5337862</v>
      </c>
      <c r="G17" s="62" t="s">
        <v>320</v>
      </c>
      <c r="H17" s="62">
        <v>308355399</v>
      </c>
      <c r="I17" s="62" t="s">
        <v>226</v>
      </c>
      <c r="J17" s="62">
        <v>43</v>
      </c>
      <c r="K17" s="120">
        <v>2226</v>
      </c>
      <c r="L17" s="62">
        <v>9576</v>
      </c>
      <c r="M17" s="141"/>
      <c r="N17" s="142"/>
    </row>
    <row r="18" spans="1:14" ht="47.25" customHeight="1">
      <c r="A18" s="122">
        <v>10</v>
      </c>
      <c r="B18" s="123">
        <v>44453</v>
      </c>
      <c r="C18" s="62" t="s">
        <v>330</v>
      </c>
      <c r="D18" s="62" t="s">
        <v>329</v>
      </c>
      <c r="E18" s="64" t="s">
        <v>228</v>
      </c>
      <c r="F18" s="127">
        <v>5327767</v>
      </c>
      <c r="G18" s="62" t="s">
        <v>321</v>
      </c>
      <c r="H18" s="62">
        <v>308839959</v>
      </c>
      <c r="I18" s="62" t="s">
        <v>332</v>
      </c>
      <c r="J18" s="62">
        <v>180</v>
      </c>
      <c r="K18" s="120">
        <v>338</v>
      </c>
      <c r="L18" s="62">
        <v>60295</v>
      </c>
      <c r="M18" s="141"/>
      <c r="N18" s="142"/>
    </row>
    <row r="19" spans="1:14" ht="38.25">
      <c r="A19" s="122">
        <v>11</v>
      </c>
      <c r="B19" s="123">
        <v>44285</v>
      </c>
      <c r="C19" s="62" t="s">
        <v>219</v>
      </c>
      <c r="D19" s="62" t="s">
        <v>209</v>
      </c>
      <c r="E19" s="62" t="s">
        <v>210</v>
      </c>
      <c r="F19" s="128" t="s">
        <v>211</v>
      </c>
      <c r="G19" s="62" t="s">
        <v>215</v>
      </c>
      <c r="H19" s="62">
        <v>302977490</v>
      </c>
      <c r="I19" s="62" t="s">
        <v>282</v>
      </c>
      <c r="J19" s="62">
        <v>1</v>
      </c>
      <c r="K19" s="62">
        <v>24925.6</v>
      </c>
      <c r="L19" s="62">
        <v>24925.6</v>
      </c>
      <c r="N19" s="142"/>
    </row>
    <row r="20" spans="1:14" ht="51">
      <c r="A20" s="122">
        <v>12</v>
      </c>
      <c r="B20" s="125">
        <v>44285</v>
      </c>
      <c r="C20" s="62" t="s">
        <v>220</v>
      </c>
      <c r="D20" s="62" t="s">
        <v>209</v>
      </c>
      <c r="E20" s="62" t="s">
        <v>210</v>
      </c>
      <c r="F20" s="128" t="s">
        <v>212</v>
      </c>
      <c r="G20" s="62" t="s">
        <v>218</v>
      </c>
      <c r="H20" s="62">
        <v>305208130</v>
      </c>
      <c r="I20" s="62" t="s">
        <v>282</v>
      </c>
      <c r="J20" s="62">
        <v>1</v>
      </c>
      <c r="K20" s="62">
        <v>27000</v>
      </c>
      <c r="L20" s="62">
        <v>27000</v>
      </c>
      <c r="N20" s="142"/>
    </row>
    <row r="21" spans="1:14" ht="38.25">
      <c r="A21" s="122">
        <v>13</v>
      </c>
      <c r="B21" s="125">
        <v>44285</v>
      </c>
      <c r="C21" s="62" t="s">
        <v>219</v>
      </c>
      <c r="D21" s="62" t="s">
        <v>209</v>
      </c>
      <c r="E21" s="60" t="s">
        <v>210</v>
      </c>
      <c r="F21" s="129" t="s">
        <v>216</v>
      </c>
      <c r="G21" s="62" t="s">
        <v>214</v>
      </c>
      <c r="H21" s="62">
        <v>308366875</v>
      </c>
      <c r="I21" s="62" t="s">
        <v>282</v>
      </c>
      <c r="J21" s="62">
        <v>1</v>
      </c>
      <c r="K21" s="62">
        <v>55780.1</v>
      </c>
      <c r="L21" s="62">
        <v>55780.1</v>
      </c>
      <c r="N21" s="142"/>
    </row>
    <row r="22" spans="1:14" ht="35.25" customHeight="1">
      <c r="A22" s="120">
        <v>14</v>
      </c>
      <c r="B22" s="125">
        <v>44363</v>
      </c>
      <c r="C22" s="62" t="s">
        <v>235</v>
      </c>
      <c r="D22" s="62" t="s">
        <v>209</v>
      </c>
      <c r="E22" s="62" t="s">
        <v>228</v>
      </c>
      <c r="F22" s="127" t="s">
        <v>229</v>
      </c>
      <c r="G22" s="62" t="s">
        <v>223</v>
      </c>
      <c r="H22" s="62">
        <v>465952844</v>
      </c>
      <c r="I22" s="62" t="s">
        <v>226</v>
      </c>
      <c r="J22" s="62">
        <v>1</v>
      </c>
      <c r="K22" s="62">
        <v>1799.9</v>
      </c>
      <c r="L22" s="62">
        <v>1799.9</v>
      </c>
      <c r="N22" s="142"/>
    </row>
    <row r="23" spans="1:14" ht="35.25" customHeight="1">
      <c r="A23" s="130">
        <v>15</v>
      </c>
      <c r="B23" s="88">
        <v>44333</v>
      </c>
      <c r="C23" s="86" t="s">
        <v>236</v>
      </c>
      <c r="D23" s="86" t="s">
        <v>209</v>
      </c>
      <c r="E23" s="89" t="s">
        <v>228</v>
      </c>
      <c r="F23" s="131" t="s">
        <v>230</v>
      </c>
      <c r="G23" s="86" t="s">
        <v>224</v>
      </c>
      <c r="H23" s="86">
        <v>571624161</v>
      </c>
      <c r="I23" s="62" t="s">
        <v>226</v>
      </c>
      <c r="J23" s="62">
        <v>47</v>
      </c>
      <c r="K23" s="62">
        <v>546</v>
      </c>
      <c r="L23" s="62">
        <v>25662</v>
      </c>
      <c r="N23" s="142"/>
    </row>
    <row r="24" spans="1:14" ht="35.25" customHeight="1">
      <c r="A24" s="132"/>
      <c r="B24" s="87"/>
      <c r="C24" s="87"/>
      <c r="D24" s="87"/>
      <c r="E24" s="89"/>
      <c r="F24" s="131"/>
      <c r="G24" s="87"/>
      <c r="H24" s="87"/>
      <c r="I24" s="62" t="s">
        <v>226</v>
      </c>
      <c r="J24" s="62">
        <v>2</v>
      </c>
      <c r="K24" s="62">
        <v>2520</v>
      </c>
      <c r="L24" s="62">
        <v>5040</v>
      </c>
      <c r="N24" s="142"/>
    </row>
    <row r="25" spans="1:14" ht="35.25" customHeight="1">
      <c r="A25" s="120">
        <v>16</v>
      </c>
      <c r="B25" s="61">
        <v>44333</v>
      </c>
      <c r="C25" s="62" t="s">
        <v>237</v>
      </c>
      <c r="D25" s="62" t="s">
        <v>209</v>
      </c>
      <c r="E25" s="62" t="s">
        <v>228</v>
      </c>
      <c r="F25" s="133" t="s">
        <v>231</v>
      </c>
      <c r="G25" s="62" t="s">
        <v>224</v>
      </c>
      <c r="H25" s="62">
        <v>571624161</v>
      </c>
      <c r="I25" s="62" t="s">
        <v>226</v>
      </c>
      <c r="J25" s="62">
        <v>34</v>
      </c>
      <c r="K25" s="62">
        <v>189.2</v>
      </c>
      <c r="L25" s="62">
        <v>6432.799999999999</v>
      </c>
      <c r="N25" s="142"/>
    </row>
    <row r="26" spans="1:14" ht="35.25" customHeight="1">
      <c r="A26" s="120">
        <v>17</v>
      </c>
      <c r="B26" s="61">
        <v>44235</v>
      </c>
      <c r="C26" s="62" t="s">
        <v>235</v>
      </c>
      <c r="D26" s="62" t="s">
        <v>209</v>
      </c>
      <c r="E26" s="62" t="s">
        <v>228</v>
      </c>
      <c r="F26" s="127" t="s">
        <v>232</v>
      </c>
      <c r="G26" s="62" t="s">
        <v>225</v>
      </c>
      <c r="H26" s="62">
        <v>305581714</v>
      </c>
      <c r="I26" s="62" t="s">
        <v>226</v>
      </c>
      <c r="J26" s="62">
        <v>1</v>
      </c>
      <c r="K26" s="62">
        <v>1399.9</v>
      </c>
      <c r="L26" s="62">
        <v>1399.9</v>
      </c>
      <c r="N26" s="142"/>
    </row>
    <row r="27" spans="1:12" ht="35.25" customHeight="1">
      <c r="A27" s="120">
        <v>18</v>
      </c>
      <c r="B27" s="61">
        <v>44209</v>
      </c>
      <c r="C27" s="62" t="s">
        <v>238</v>
      </c>
      <c r="D27" s="62" t="s">
        <v>209</v>
      </c>
      <c r="E27" s="62" t="s">
        <v>234</v>
      </c>
      <c r="F27" s="127" t="s">
        <v>233</v>
      </c>
      <c r="G27" s="62" t="s">
        <v>227</v>
      </c>
      <c r="H27" s="62">
        <v>305422451</v>
      </c>
      <c r="I27" s="62" t="s">
        <v>226</v>
      </c>
      <c r="J27" s="62">
        <v>1</v>
      </c>
      <c r="K27" s="62">
        <v>1624</v>
      </c>
      <c r="L27" s="62">
        <v>1624</v>
      </c>
    </row>
    <row r="28" spans="1:12" ht="42" customHeight="1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</sheetData>
  <sheetProtection/>
  <mergeCells count="23">
    <mergeCell ref="H23:H24"/>
    <mergeCell ref="J1:L1"/>
    <mergeCell ref="J2:L2"/>
    <mergeCell ref="G7:H7"/>
    <mergeCell ref="I7:I8"/>
    <mergeCell ref="J7:J8"/>
    <mergeCell ref="K7:K8"/>
    <mergeCell ref="B23:B24"/>
    <mergeCell ref="A23:A24"/>
    <mergeCell ref="C23:C24"/>
    <mergeCell ref="D23:D24"/>
    <mergeCell ref="E23:E24"/>
    <mergeCell ref="F23:F24"/>
    <mergeCell ref="A28:L28"/>
    <mergeCell ref="A3:L3"/>
    <mergeCell ref="A4:L4"/>
    <mergeCell ref="A7:A8"/>
    <mergeCell ref="B7:B8"/>
    <mergeCell ref="C7:C8"/>
    <mergeCell ref="D7:D8"/>
    <mergeCell ref="E7:E8"/>
    <mergeCell ref="F7:F8"/>
    <mergeCell ref="G23:G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25">
      <selection activeCell="A62" sqref="A62:IV77"/>
    </sheetView>
  </sheetViews>
  <sheetFormatPr defaultColWidth="9.140625" defaultRowHeight="15"/>
  <cols>
    <col min="1" max="1" width="4.140625" style="0" bestFit="1" customWidth="1"/>
    <col min="2" max="2" width="14.7109375" style="0" customWidth="1"/>
    <col min="3" max="3" width="40.8515625" style="0" customWidth="1"/>
    <col min="4" max="4" width="21.28125" style="0" customWidth="1"/>
    <col min="5" max="5" width="19.421875" style="0" customWidth="1"/>
    <col min="6" max="6" width="16.00390625" style="0" customWidth="1"/>
    <col min="7" max="7" width="38.28125" style="0" customWidth="1"/>
    <col min="8" max="8" width="13.57421875" style="0" customWidth="1"/>
    <col min="9" max="9" width="17.57421875" style="0" customWidth="1"/>
    <col min="10" max="10" width="18.28125" style="0" customWidth="1"/>
    <col min="11" max="11" width="15.140625" style="0" customWidth="1"/>
    <col min="12" max="12" width="22.00390625" style="0" customWidth="1"/>
  </cols>
  <sheetData>
    <row r="1" spans="10:12" ht="69.75" customHeight="1">
      <c r="J1" s="76" t="s">
        <v>60</v>
      </c>
      <c r="K1" s="76"/>
      <c r="L1" s="76"/>
    </row>
    <row r="2" spans="10:12" ht="15">
      <c r="J2" s="82" t="s">
        <v>59</v>
      </c>
      <c r="K2" s="82"/>
      <c r="L2" s="82"/>
    </row>
    <row r="4" spans="1:12" ht="33" customHeight="1">
      <c r="A4" s="70" t="s">
        <v>310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23.25" customHeight="1">
      <c r="A5" s="72" t="s">
        <v>45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ht="15">
      <c r="L6" s="46" t="s">
        <v>281</v>
      </c>
    </row>
    <row r="7" spans="1:12" ht="48" customHeight="1">
      <c r="A7" s="69" t="s">
        <v>0</v>
      </c>
      <c r="B7" s="69" t="s">
        <v>29</v>
      </c>
      <c r="C7" s="69" t="s">
        <v>46</v>
      </c>
      <c r="D7" s="69" t="s">
        <v>47</v>
      </c>
      <c r="E7" s="69" t="s">
        <v>48</v>
      </c>
      <c r="F7" s="69" t="s">
        <v>49</v>
      </c>
      <c r="G7" s="78" t="s">
        <v>20</v>
      </c>
      <c r="H7" s="78"/>
      <c r="I7" s="69" t="s">
        <v>50</v>
      </c>
      <c r="J7" s="69" t="s">
        <v>51</v>
      </c>
      <c r="K7" s="69" t="s">
        <v>52</v>
      </c>
      <c r="L7" s="69" t="s">
        <v>58</v>
      </c>
    </row>
    <row r="8" spans="1:12" ht="81.75" customHeight="1">
      <c r="A8" s="93"/>
      <c r="B8" s="93"/>
      <c r="C8" s="93"/>
      <c r="D8" s="93"/>
      <c r="E8" s="93"/>
      <c r="F8" s="93"/>
      <c r="G8" s="134" t="s">
        <v>24</v>
      </c>
      <c r="H8" s="134" t="s">
        <v>25</v>
      </c>
      <c r="I8" s="93"/>
      <c r="J8" s="93"/>
      <c r="K8" s="93"/>
      <c r="L8" s="93"/>
    </row>
    <row r="9" spans="1:12" ht="81.75" customHeight="1">
      <c r="A9" s="57">
        <v>1</v>
      </c>
      <c r="B9" s="40">
        <v>44466</v>
      </c>
      <c r="C9" s="41" t="s">
        <v>345</v>
      </c>
      <c r="D9" s="42" t="s">
        <v>209</v>
      </c>
      <c r="E9" s="42" t="s">
        <v>292</v>
      </c>
      <c r="F9" s="121" t="s">
        <v>352</v>
      </c>
      <c r="G9" s="45" t="s">
        <v>342</v>
      </c>
      <c r="H9" s="45">
        <v>307647312</v>
      </c>
      <c r="I9" s="57" t="s">
        <v>245</v>
      </c>
      <c r="J9" s="57">
        <v>1</v>
      </c>
      <c r="K9" s="57">
        <f>+L9</f>
        <v>1050.3</v>
      </c>
      <c r="L9" s="57">
        <v>1050.3</v>
      </c>
    </row>
    <row r="10" spans="1:12" ht="81.75" customHeight="1">
      <c r="A10" s="57">
        <v>2</v>
      </c>
      <c r="B10" s="39">
        <v>44464</v>
      </c>
      <c r="C10" s="41" t="s">
        <v>346</v>
      </c>
      <c r="D10" s="42" t="s">
        <v>209</v>
      </c>
      <c r="E10" s="42" t="s">
        <v>234</v>
      </c>
      <c r="F10" s="63" t="s">
        <v>353</v>
      </c>
      <c r="G10" s="45" t="s">
        <v>264</v>
      </c>
      <c r="H10" s="45">
        <v>302007755</v>
      </c>
      <c r="I10" s="57" t="s">
        <v>226</v>
      </c>
      <c r="J10" s="57">
        <v>1</v>
      </c>
      <c r="K10" s="57">
        <f>+L10</f>
        <v>55</v>
      </c>
      <c r="L10" s="57">
        <v>55</v>
      </c>
    </row>
    <row r="11" spans="1:12" ht="81.75" customHeight="1">
      <c r="A11" s="57">
        <v>3</v>
      </c>
      <c r="B11" s="39">
        <v>44463</v>
      </c>
      <c r="C11" s="41" t="s">
        <v>347</v>
      </c>
      <c r="D11" s="42" t="s">
        <v>209</v>
      </c>
      <c r="E11" s="42" t="s">
        <v>234</v>
      </c>
      <c r="F11" s="63" t="s">
        <v>354</v>
      </c>
      <c r="G11" s="45" t="s">
        <v>318</v>
      </c>
      <c r="H11" s="45">
        <v>307048170</v>
      </c>
      <c r="I11" s="57" t="s">
        <v>245</v>
      </c>
      <c r="J11" s="57">
        <v>1</v>
      </c>
      <c r="K11" s="57">
        <f>+L11</f>
        <v>704</v>
      </c>
      <c r="L11" s="57">
        <v>704</v>
      </c>
    </row>
    <row r="12" spans="1:12" ht="81.75" customHeight="1">
      <c r="A12" s="57">
        <v>4</v>
      </c>
      <c r="B12" s="40">
        <v>44463</v>
      </c>
      <c r="C12" s="41" t="s">
        <v>348</v>
      </c>
      <c r="D12" s="42" t="s">
        <v>222</v>
      </c>
      <c r="E12" s="42" t="s">
        <v>234</v>
      </c>
      <c r="F12" s="121" t="s">
        <v>355</v>
      </c>
      <c r="G12" s="45" t="s">
        <v>343</v>
      </c>
      <c r="H12" s="45">
        <v>508716876</v>
      </c>
      <c r="I12" s="57" t="s">
        <v>226</v>
      </c>
      <c r="J12" s="57">
        <v>10</v>
      </c>
      <c r="K12" s="57">
        <f>+L12/J12</f>
        <v>181</v>
      </c>
      <c r="L12" s="57">
        <v>1810</v>
      </c>
    </row>
    <row r="13" spans="1:12" ht="81.75" customHeight="1">
      <c r="A13" s="57">
        <v>5</v>
      </c>
      <c r="B13" s="39">
        <v>44463</v>
      </c>
      <c r="C13" s="41" t="s">
        <v>348</v>
      </c>
      <c r="D13" s="42" t="s">
        <v>222</v>
      </c>
      <c r="E13" s="42" t="s">
        <v>234</v>
      </c>
      <c r="F13" s="63" t="s">
        <v>356</v>
      </c>
      <c r="G13" s="45" t="s">
        <v>343</v>
      </c>
      <c r="H13" s="45">
        <v>508716876</v>
      </c>
      <c r="I13" s="57" t="s">
        <v>226</v>
      </c>
      <c r="J13" s="57">
        <v>10</v>
      </c>
      <c r="K13" s="57">
        <f>+L13/J13</f>
        <v>181</v>
      </c>
      <c r="L13" s="57">
        <v>1810</v>
      </c>
    </row>
    <row r="14" spans="1:12" ht="81.75" customHeight="1">
      <c r="A14" s="57">
        <v>6</v>
      </c>
      <c r="B14" s="40">
        <v>44461</v>
      </c>
      <c r="C14" s="41" t="s">
        <v>348</v>
      </c>
      <c r="D14" s="42" t="s">
        <v>222</v>
      </c>
      <c r="E14" s="42" t="s">
        <v>234</v>
      </c>
      <c r="F14" s="121" t="s">
        <v>357</v>
      </c>
      <c r="G14" s="45" t="s">
        <v>264</v>
      </c>
      <c r="H14" s="45">
        <v>302007755</v>
      </c>
      <c r="I14" s="57" t="s">
        <v>226</v>
      </c>
      <c r="J14" s="57">
        <v>10</v>
      </c>
      <c r="K14" s="57">
        <f>+L14/J14</f>
        <v>210</v>
      </c>
      <c r="L14" s="57">
        <v>2100</v>
      </c>
    </row>
    <row r="15" spans="1:12" ht="81.75" customHeight="1">
      <c r="A15" s="57">
        <v>7</v>
      </c>
      <c r="B15" s="39">
        <v>44453</v>
      </c>
      <c r="C15" s="41" t="s">
        <v>349</v>
      </c>
      <c r="D15" s="42" t="s">
        <v>209</v>
      </c>
      <c r="E15" s="42" t="s">
        <v>292</v>
      </c>
      <c r="F15" s="63" t="s">
        <v>358</v>
      </c>
      <c r="G15" s="45" t="s">
        <v>344</v>
      </c>
      <c r="H15" s="45">
        <v>308663585</v>
      </c>
      <c r="I15" s="57" t="s">
        <v>245</v>
      </c>
      <c r="J15" s="57">
        <f>13+16</f>
        <v>29</v>
      </c>
      <c r="K15" s="119">
        <f>+L15/J15</f>
        <v>389.07586206896553</v>
      </c>
      <c r="L15" s="57">
        <v>11283.2</v>
      </c>
    </row>
    <row r="16" spans="1:12" ht="81.75" customHeight="1">
      <c r="A16" s="57">
        <v>8</v>
      </c>
      <c r="B16" s="39">
        <v>44384</v>
      </c>
      <c r="C16" s="41" t="s">
        <v>350</v>
      </c>
      <c r="D16" s="42" t="s">
        <v>209</v>
      </c>
      <c r="E16" s="42" t="s">
        <v>234</v>
      </c>
      <c r="F16" s="63" t="s">
        <v>359</v>
      </c>
      <c r="G16" s="45" t="s">
        <v>242</v>
      </c>
      <c r="H16" s="45">
        <v>303344448</v>
      </c>
      <c r="I16" s="57" t="s">
        <v>226</v>
      </c>
      <c r="J16" s="57">
        <v>100</v>
      </c>
      <c r="K16" s="57">
        <f>+L16/J16</f>
        <v>10.5</v>
      </c>
      <c r="L16" s="57">
        <v>1050</v>
      </c>
    </row>
    <row r="17" spans="1:12" ht="81.75" customHeight="1">
      <c r="A17" s="57">
        <v>9</v>
      </c>
      <c r="B17" s="135">
        <v>44379</v>
      </c>
      <c r="C17" s="41" t="s">
        <v>351</v>
      </c>
      <c r="D17" s="42" t="s">
        <v>209</v>
      </c>
      <c r="E17" s="42" t="s">
        <v>234</v>
      </c>
      <c r="F17" s="136" t="s">
        <v>360</v>
      </c>
      <c r="G17" s="45" t="s">
        <v>264</v>
      </c>
      <c r="H17" s="45">
        <v>302007755</v>
      </c>
      <c r="I17" s="57" t="s">
        <v>226</v>
      </c>
      <c r="J17" s="57">
        <v>50</v>
      </c>
      <c r="K17" s="57">
        <f>+L17/J17</f>
        <v>10.2</v>
      </c>
      <c r="L17" s="57">
        <v>510</v>
      </c>
    </row>
    <row r="18" spans="1:12" ht="46.5" customHeight="1">
      <c r="A18" s="57">
        <v>10</v>
      </c>
      <c r="B18" s="44">
        <v>44336</v>
      </c>
      <c r="C18" s="41" t="s">
        <v>240</v>
      </c>
      <c r="D18" s="42" t="s">
        <v>222</v>
      </c>
      <c r="E18" s="42" t="s">
        <v>234</v>
      </c>
      <c r="F18" s="43" t="s">
        <v>241</v>
      </c>
      <c r="G18" s="45" t="s">
        <v>242</v>
      </c>
      <c r="H18" s="45">
        <v>303344448</v>
      </c>
      <c r="I18" s="45" t="s">
        <v>239</v>
      </c>
      <c r="J18" s="47">
        <v>150</v>
      </c>
      <c r="K18" s="47">
        <f>675/150</f>
        <v>4.5</v>
      </c>
      <c r="L18" s="47">
        <v>675</v>
      </c>
    </row>
    <row r="19" spans="1:12" ht="46.5" customHeight="1">
      <c r="A19" s="57">
        <v>11</v>
      </c>
      <c r="B19" s="44">
        <v>44333</v>
      </c>
      <c r="C19" s="41" t="s">
        <v>293</v>
      </c>
      <c r="D19" s="42" t="s">
        <v>209</v>
      </c>
      <c r="E19" s="42" t="s">
        <v>292</v>
      </c>
      <c r="F19" s="43" t="s">
        <v>243</v>
      </c>
      <c r="G19" s="45" t="s">
        <v>244</v>
      </c>
      <c r="H19" s="45">
        <v>308054339</v>
      </c>
      <c r="I19" s="45" t="s">
        <v>245</v>
      </c>
      <c r="J19" s="47">
        <v>28</v>
      </c>
      <c r="K19" s="47">
        <v>198.4</v>
      </c>
      <c r="L19" s="47">
        <v>5548</v>
      </c>
    </row>
    <row r="20" spans="1:12" ht="46.5" customHeight="1">
      <c r="A20" s="57">
        <v>12</v>
      </c>
      <c r="B20" s="44">
        <v>44323</v>
      </c>
      <c r="C20" s="41" t="s">
        <v>246</v>
      </c>
      <c r="D20" s="42" t="s">
        <v>222</v>
      </c>
      <c r="E20" s="42" t="s">
        <v>247</v>
      </c>
      <c r="F20" s="43" t="s">
        <v>248</v>
      </c>
      <c r="G20" s="45" t="s">
        <v>249</v>
      </c>
      <c r="H20" s="45">
        <v>302651035</v>
      </c>
      <c r="I20" s="45" t="s">
        <v>239</v>
      </c>
      <c r="J20" s="47">
        <v>5000</v>
      </c>
      <c r="K20" s="47">
        <f>7500/5000</f>
        <v>1.5</v>
      </c>
      <c r="L20" s="47">
        <v>7500</v>
      </c>
    </row>
    <row r="21" spans="1:12" ht="46.5" customHeight="1">
      <c r="A21" s="57">
        <v>13</v>
      </c>
      <c r="B21" s="44">
        <v>44321</v>
      </c>
      <c r="C21" s="41" t="s">
        <v>294</v>
      </c>
      <c r="D21" s="42" t="s">
        <v>209</v>
      </c>
      <c r="E21" s="42" t="s">
        <v>292</v>
      </c>
      <c r="F21" s="43" t="s">
        <v>250</v>
      </c>
      <c r="G21" s="45" t="s">
        <v>251</v>
      </c>
      <c r="H21" s="45">
        <v>304818994</v>
      </c>
      <c r="I21" s="45" t="s">
        <v>252</v>
      </c>
      <c r="J21" s="47">
        <v>1</v>
      </c>
      <c r="K21" s="47">
        <v>1779.8</v>
      </c>
      <c r="L21" s="47">
        <v>1779.8</v>
      </c>
    </row>
    <row r="22" spans="1:12" ht="46.5" customHeight="1">
      <c r="A22" s="57">
        <v>14</v>
      </c>
      <c r="B22" s="44">
        <v>44320</v>
      </c>
      <c r="C22" s="41" t="s">
        <v>294</v>
      </c>
      <c r="D22" s="42" t="s">
        <v>222</v>
      </c>
      <c r="E22" s="42" t="s">
        <v>292</v>
      </c>
      <c r="F22" s="43" t="s">
        <v>253</v>
      </c>
      <c r="G22" s="45" t="s">
        <v>251</v>
      </c>
      <c r="H22" s="45">
        <v>304818994</v>
      </c>
      <c r="I22" s="45" t="s">
        <v>252</v>
      </c>
      <c r="J22" s="47">
        <v>1</v>
      </c>
      <c r="K22" s="47">
        <v>2142.3</v>
      </c>
      <c r="L22" s="47">
        <v>2142.3</v>
      </c>
    </row>
    <row r="23" spans="1:12" ht="46.5" customHeight="1">
      <c r="A23" s="57">
        <v>15</v>
      </c>
      <c r="B23" s="44">
        <v>44319</v>
      </c>
      <c r="C23" s="41" t="s">
        <v>295</v>
      </c>
      <c r="D23" s="42" t="s">
        <v>209</v>
      </c>
      <c r="E23" s="42" t="s">
        <v>292</v>
      </c>
      <c r="F23" s="43" t="s">
        <v>254</v>
      </c>
      <c r="G23" s="45" t="s">
        <v>255</v>
      </c>
      <c r="H23" s="45">
        <v>307541983</v>
      </c>
      <c r="I23" s="45" t="s">
        <v>252</v>
      </c>
      <c r="J23" s="47">
        <v>1</v>
      </c>
      <c r="K23" s="47">
        <v>2200.2</v>
      </c>
      <c r="L23" s="47">
        <v>2200.2</v>
      </c>
    </row>
    <row r="24" spans="1:12" ht="46.5" customHeight="1">
      <c r="A24" s="57">
        <v>16</v>
      </c>
      <c r="B24" s="44">
        <v>44316</v>
      </c>
      <c r="C24" s="41" t="s">
        <v>296</v>
      </c>
      <c r="D24" s="42" t="s">
        <v>222</v>
      </c>
      <c r="E24" s="42" t="s">
        <v>234</v>
      </c>
      <c r="F24" s="43" t="s">
        <v>256</v>
      </c>
      <c r="G24" s="45" t="s">
        <v>257</v>
      </c>
      <c r="H24" s="45">
        <v>304815209</v>
      </c>
      <c r="I24" s="45" t="s">
        <v>239</v>
      </c>
      <c r="J24" s="47">
        <v>12</v>
      </c>
      <c r="K24" s="47">
        <v>14</v>
      </c>
      <c r="L24" s="47">
        <v>168</v>
      </c>
    </row>
    <row r="25" spans="1:12" ht="46.5" customHeight="1">
      <c r="A25" s="57">
        <v>17</v>
      </c>
      <c r="B25" s="44">
        <v>44315</v>
      </c>
      <c r="C25" s="41" t="s">
        <v>297</v>
      </c>
      <c r="D25" s="42" t="s">
        <v>222</v>
      </c>
      <c r="E25" s="42" t="s">
        <v>234</v>
      </c>
      <c r="F25" s="43" t="s">
        <v>258</v>
      </c>
      <c r="G25" s="45" t="s">
        <v>259</v>
      </c>
      <c r="H25" s="45">
        <v>303473446</v>
      </c>
      <c r="I25" s="45" t="s">
        <v>239</v>
      </c>
      <c r="J25" s="47">
        <v>2</v>
      </c>
      <c r="K25" s="47">
        <v>76</v>
      </c>
      <c r="L25" s="47">
        <v>152</v>
      </c>
    </row>
    <row r="26" spans="1:12" ht="46.5" customHeight="1">
      <c r="A26" s="57">
        <v>18</v>
      </c>
      <c r="B26" s="44">
        <v>44278</v>
      </c>
      <c r="C26" s="41" t="s">
        <v>260</v>
      </c>
      <c r="D26" s="42" t="s">
        <v>209</v>
      </c>
      <c r="E26" s="42" t="s">
        <v>234</v>
      </c>
      <c r="F26" s="43" t="s">
        <v>261</v>
      </c>
      <c r="G26" s="45" t="s">
        <v>242</v>
      </c>
      <c r="H26" s="45">
        <v>303344448</v>
      </c>
      <c r="I26" s="45" t="s">
        <v>239</v>
      </c>
      <c r="J26" s="47">
        <v>100</v>
      </c>
      <c r="K26" s="47">
        <v>11.8</v>
      </c>
      <c r="L26" s="47">
        <v>1180</v>
      </c>
    </row>
    <row r="27" spans="1:12" ht="46.5" customHeight="1">
      <c r="A27" s="57">
        <v>19</v>
      </c>
      <c r="B27" s="44">
        <v>44274</v>
      </c>
      <c r="C27" s="41" t="s">
        <v>262</v>
      </c>
      <c r="D27" s="42" t="s">
        <v>222</v>
      </c>
      <c r="E27" s="42" t="s">
        <v>234</v>
      </c>
      <c r="F27" s="43" t="s">
        <v>263</v>
      </c>
      <c r="G27" s="45" t="s">
        <v>264</v>
      </c>
      <c r="H27" s="45">
        <v>302007755</v>
      </c>
      <c r="I27" s="45" t="s">
        <v>265</v>
      </c>
      <c r="J27" s="47">
        <v>30</v>
      </c>
      <c r="K27" s="47">
        <v>28</v>
      </c>
      <c r="L27" s="47">
        <f>+K27*J27</f>
        <v>840</v>
      </c>
    </row>
    <row r="28" spans="1:12" ht="46.5" customHeight="1">
      <c r="A28" s="57">
        <v>20</v>
      </c>
      <c r="B28" s="44">
        <v>44274</v>
      </c>
      <c r="C28" s="41" t="s">
        <v>266</v>
      </c>
      <c r="D28" s="42" t="s">
        <v>222</v>
      </c>
      <c r="E28" s="42" t="s">
        <v>234</v>
      </c>
      <c r="F28" s="43" t="s">
        <v>267</v>
      </c>
      <c r="G28" s="45" t="s">
        <v>242</v>
      </c>
      <c r="H28" s="45">
        <v>303344448</v>
      </c>
      <c r="I28" s="45" t="s">
        <v>265</v>
      </c>
      <c r="J28" s="47">
        <v>80</v>
      </c>
      <c r="K28" s="47">
        <f>1540/80</f>
        <v>19.25</v>
      </c>
      <c r="L28" s="47">
        <v>1540</v>
      </c>
    </row>
    <row r="29" spans="1:12" ht="46.5" customHeight="1">
      <c r="A29" s="57">
        <v>21</v>
      </c>
      <c r="B29" s="44">
        <v>44274</v>
      </c>
      <c r="C29" s="41" t="s">
        <v>268</v>
      </c>
      <c r="D29" s="42" t="s">
        <v>222</v>
      </c>
      <c r="E29" s="42" t="s">
        <v>234</v>
      </c>
      <c r="F29" s="43" t="s">
        <v>269</v>
      </c>
      <c r="G29" s="45" t="s">
        <v>242</v>
      </c>
      <c r="H29" s="45">
        <v>303344448</v>
      </c>
      <c r="I29" s="45" t="s">
        <v>265</v>
      </c>
      <c r="J29" s="47">
        <v>10</v>
      </c>
      <c r="K29" s="47">
        <v>45</v>
      </c>
      <c r="L29" s="47">
        <v>450</v>
      </c>
    </row>
    <row r="30" spans="1:12" ht="46.5" customHeight="1">
      <c r="A30" s="57">
        <v>22</v>
      </c>
      <c r="B30" s="44">
        <v>44235</v>
      </c>
      <c r="C30" s="41" t="s">
        <v>270</v>
      </c>
      <c r="D30" s="42" t="s">
        <v>209</v>
      </c>
      <c r="E30" s="42" t="s">
        <v>234</v>
      </c>
      <c r="F30" s="43" t="s">
        <v>271</v>
      </c>
      <c r="G30" s="45" t="s">
        <v>272</v>
      </c>
      <c r="H30" s="45">
        <v>305332152</v>
      </c>
      <c r="I30" s="45" t="s">
        <v>239</v>
      </c>
      <c r="J30" s="47">
        <v>1</v>
      </c>
      <c r="K30" s="47">
        <v>489.6</v>
      </c>
      <c r="L30" s="47">
        <v>489.6</v>
      </c>
    </row>
    <row r="31" spans="1:12" ht="46.5" customHeight="1">
      <c r="A31" s="57">
        <v>23</v>
      </c>
      <c r="B31" s="44">
        <v>44216</v>
      </c>
      <c r="C31" s="41" t="s">
        <v>273</v>
      </c>
      <c r="D31" s="42" t="s">
        <v>209</v>
      </c>
      <c r="E31" s="42" t="s">
        <v>234</v>
      </c>
      <c r="F31" s="43" t="s">
        <v>274</v>
      </c>
      <c r="G31" s="45" t="s">
        <v>264</v>
      </c>
      <c r="H31" s="45">
        <v>302007755</v>
      </c>
      <c r="I31" s="45" t="s">
        <v>239</v>
      </c>
      <c r="J31" s="47">
        <v>7</v>
      </c>
      <c r="K31" s="47">
        <f>805/7</f>
        <v>115</v>
      </c>
      <c r="L31" s="47">
        <v>115</v>
      </c>
    </row>
    <row r="32" spans="1:12" ht="46.5" customHeight="1">
      <c r="A32" s="57">
        <v>24</v>
      </c>
      <c r="B32" s="44">
        <v>44216</v>
      </c>
      <c r="C32" s="41" t="s">
        <v>275</v>
      </c>
      <c r="D32" s="42" t="s">
        <v>209</v>
      </c>
      <c r="E32" s="42" t="s">
        <v>234</v>
      </c>
      <c r="F32" s="43" t="s">
        <v>276</v>
      </c>
      <c r="G32" s="45" t="s">
        <v>264</v>
      </c>
      <c r="H32" s="45">
        <v>302007755</v>
      </c>
      <c r="I32" s="45" t="s">
        <v>239</v>
      </c>
      <c r="J32" s="47">
        <v>7</v>
      </c>
      <c r="K32" s="47">
        <v>220</v>
      </c>
      <c r="L32" s="47">
        <v>1540</v>
      </c>
    </row>
    <row r="33" spans="1:12" ht="46.5" customHeight="1">
      <c r="A33" s="57">
        <v>25</v>
      </c>
      <c r="B33" s="44">
        <v>44216</v>
      </c>
      <c r="C33" s="41" t="s">
        <v>277</v>
      </c>
      <c r="D33" s="42" t="s">
        <v>209</v>
      </c>
      <c r="E33" s="42" t="s">
        <v>234</v>
      </c>
      <c r="F33" s="43" t="s">
        <v>278</v>
      </c>
      <c r="G33" s="45" t="s">
        <v>264</v>
      </c>
      <c r="H33" s="45">
        <v>302007755</v>
      </c>
      <c r="I33" s="45" t="s">
        <v>239</v>
      </c>
      <c r="J33" s="47">
        <v>7</v>
      </c>
      <c r="K33" s="47">
        <f>2310/7</f>
        <v>330</v>
      </c>
      <c r="L33" s="47">
        <v>2310</v>
      </c>
    </row>
    <row r="34" spans="1:12" ht="46.5" customHeight="1">
      <c r="A34" s="57">
        <v>26</v>
      </c>
      <c r="B34" s="44">
        <v>44207</v>
      </c>
      <c r="C34" s="41" t="s">
        <v>273</v>
      </c>
      <c r="D34" s="42" t="s">
        <v>209</v>
      </c>
      <c r="E34" s="42" t="s">
        <v>234</v>
      </c>
      <c r="F34" s="43" t="s">
        <v>279</v>
      </c>
      <c r="G34" s="45" t="s">
        <v>264</v>
      </c>
      <c r="H34" s="45">
        <v>302007755</v>
      </c>
      <c r="I34" s="45" t="s">
        <v>239</v>
      </c>
      <c r="J34" s="47">
        <v>7</v>
      </c>
      <c r="K34" s="47">
        <v>60</v>
      </c>
      <c r="L34" s="47">
        <v>420</v>
      </c>
    </row>
    <row r="35" spans="1:12" ht="46.5" customHeight="1">
      <c r="A35" s="57">
        <v>27</v>
      </c>
      <c r="B35" s="137">
        <v>44283</v>
      </c>
      <c r="C35" s="41" t="s">
        <v>221</v>
      </c>
      <c r="D35" s="65" t="s">
        <v>222</v>
      </c>
      <c r="E35" s="58" t="s">
        <v>210</v>
      </c>
      <c r="F35" s="62" t="s">
        <v>213</v>
      </c>
      <c r="G35" s="45" t="s">
        <v>217</v>
      </c>
      <c r="H35" s="28">
        <v>459004727</v>
      </c>
      <c r="I35" s="45" t="s">
        <v>280</v>
      </c>
      <c r="J35" s="38">
        <v>1</v>
      </c>
      <c r="K35" s="38">
        <v>9636</v>
      </c>
      <c r="L35" s="38">
        <v>9636</v>
      </c>
    </row>
    <row r="37" spans="1:12" ht="29.25" customHeight="1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</sheetData>
  <sheetProtection/>
  <mergeCells count="16">
    <mergeCell ref="A4:L4"/>
    <mergeCell ref="A5:L5"/>
    <mergeCell ref="J1:L1"/>
    <mergeCell ref="J2:L2"/>
    <mergeCell ref="G7:H7"/>
    <mergeCell ref="I7:I8"/>
    <mergeCell ref="J7:J8"/>
    <mergeCell ref="K7:K8"/>
    <mergeCell ref="L7:L8"/>
    <mergeCell ref="A37:L37"/>
    <mergeCell ref="A7:A8"/>
    <mergeCell ref="B7:B8"/>
    <mergeCell ref="C7:C8"/>
    <mergeCell ref="D7:D8"/>
    <mergeCell ref="E7:E8"/>
    <mergeCell ref="F7:F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115" zoomScaleNormal="115" zoomScalePageLayoutView="0" workbookViewId="0" topLeftCell="A4">
      <selection activeCell="C12" sqref="C12"/>
    </sheetView>
  </sheetViews>
  <sheetFormatPr defaultColWidth="9.140625" defaultRowHeight="15"/>
  <cols>
    <col min="2" max="2" width="14.8515625" style="0" customWidth="1"/>
    <col min="3" max="3" width="15.140625" style="0" customWidth="1"/>
    <col min="4" max="4" width="19.57421875" style="0" customWidth="1"/>
    <col min="5" max="5" width="18.421875" style="0" customWidth="1"/>
    <col min="6" max="6" width="15.421875" style="0" customWidth="1"/>
    <col min="7" max="7" width="15.140625" style="0" customWidth="1"/>
    <col min="8" max="8" width="19.28125" style="0" customWidth="1"/>
  </cols>
  <sheetData>
    <row r="1" spans="6:8" ht="66.75" customHeight="1">
      <c r="F1" s="76" t="s">
        <v>60</v>
      </c>
      <c r="G1" s="76"/>
      <c r="H1" s="76"/>
    </row>
    <row r="2" spans="6:8" ht="15">
      <c r="F2" s="82" t="s">
        <v>63</v>
      </c>
      <c r="G2" s="82"/>
      <c r="H2" s="82"/>
    </row>
    <row r="4" spans="1:8" ht="60.75" customHeight="1">
      <c r="A4" s="70" t="s">
        <v>298</v>
      </c>
      <c r="B4" s="71"/>
      <c r="C4" s="71"/>
      <c r="D4" s="71"/>
      <c r="E4" s="71"/>
      <c r="F4" s="71"/>
      <c r="G4" s="71"/>
      <c r="H4" s="71"/>
    </row>
    <row r="5" spans="1:8" ht="15.75">
      <c r="A5" s="72" t="s">
        <v>45</v>
      </c>
      <c r="B5" s="72"/>
      <c r="C5" s="72"/>
      <c r="D5" s="72"/>
      <c r="E5" s="72"/>
      <c r="F5" s="72"/>
      <c r="G5" s="72"/>
      <c r="H5" s="72"/>
    </row>
    <row r="7" spans="1:8" ht="48.75" customHeight="1">
      <c r="A7" s="83" t="s">
        <v>0</v>
      </c>
      <c r="B7" s="83" t="s">
        <v>29</v>
      </c>
      <c r="C7" s="83" t="s">
        <v>61</v>
      </c>
      <c r="D7" s="83" t="s">
        <v>47</v>
      </c>
      <c r="E7" s="83" t="s">
        <v>48</v>
      </c>
      <c r="F7" s="92" t="s">
        <v>20</v>
      </c>
      <c r="G7" s="92"/>
      <c r="H7" s="2" t="s">
        <v>62</v>
      </c>
    </row>
    <row r="8" spans="1:8" ht="47.25" customHeight="1">
      <c r="A8" s="83"/>
      <c r="B8" s="83"/>
      <c r="C8" s="83"/>
      <c r="D8" s="83"/>
      <c r="E8" s="83"/>
      <c r="F8" s="19" t="s">
        <v>24</v>
      </c>
      <c r="G8" s="19" t="s">
        <v>25</v>
      </c>
      <c r="H8" s="2" t="s">
        <v>54</v>
      </c>
    </row>
    <row r="9" spans="1:8" ht="51">
      <c r="A9" s="2" t="s">
        <v>9</v>
      </c>
      <c r="B9" s="86" t="s">
        <v>284</v>
      </c>
      <c r="C9" s="35" t="s">
        <v>219</v>
      </c>
      <c r="D9" s="32" t="s">
        <v>209</v>
      </c>
      <c r="E9" s="3" t="s">
        <v>283</v>
      </c>
      <c r="F9" s="35" t="s">
        <v>215</v>
      </c>
      <c r="G9" s="35">
        <v>302977490</v>
      </c>
      <c r="H9" s="36">
        <v>24925.6</v>
      </c>
    </row>
    <row r="10" spans="1:8" ht="51">
      <c r="A10" s="2" t="s">
        <v>10</v>
      </c>
      <c r="B10" s="87"/>
      <c r="C10" s="35" t="s">
        <v>220</v>
      </c>
      <c r="D10" s="32" t="s">
        <v>209</v>
      </c>
      <c r="E10" s="35" t="s">
        <v>283</v>
      </c>
      <c r="F10" s="35" t="s">
        <v>218</v>
      </c>
      <c r="G10" s="35">
        <v>305208130</v>
      </c>
      <c r="H10" s="36">
        <v>27000</v>
      </c>
    </row>
    <row r="11" spans="1:8" ht="51">
      <c r="A11" s="2" t="s">
        <v>11</v>
      </c>
      <c r="B11" s="60" t="s">
        <v>285</v>
      </c>
      <c r="C11" s="35" t="s">
        <v>219</v>
      </c>
      <c r="D11" s="32" t="s">
        <v>209</v>
      </c>
      <c r="E11" s="35" t="s">
        <v>283</v>
      </c>
      <c r="F11" s="35" t="s">
        <v>214</v>
      </c>
      <c r="G11" s="35">
        <v>308366875</v>
      </c>
      <c r="H11" s="36">
        <v>55780.1</v>
      </c>
    </row>
    <row r="12" spans="1:8" ht="74.25" customHeight="1">
      <c r="A12" s="2" t="s">
        <v>26</v>
      </c>
      <c r="B12" s="60" t="s">
        <v>308</v>
      </c>
      <c r="C12" s="3" t="s">
        <v>309</v>
      </c>
      <c r="D12" s="58" t="s">
        <v>209</v>
      </c>
      <c r="E12" s="65" t="s">
        <v>283</v>
      </c>
      <c r="F12" s="65" t="s">
        <v>214</v>
      </c>
      <c r="G12" s="65">
        <v>308366875</v>
      </c>
      <c r="H12" s="62">
        <v>64332</v>
      </c>
    </row>
    <row r="13" spans="1:8" ht="44.25" customHeight="1">
      <c r="A13" s="74"/>
      <c r="B13" s="75"/>
      <c r="C13" s="75"/>
      <c r="D13" s="75"/>
      <c r="E13" s="75"/>
      <c r="F13" s="75"/>
      <c r="G13" s="75"/>
      <c r="H13" s="75"/>
    </row>
  </sheetData>
  <sheetProtection/>
  <mergeCells count="12">
    <mergeCell ref="F7:G7"/>
    <mergeCell ref="B9:B10"/>
    <mergeCell ref="A13:H13"/>
    <mergeCell ref="F1:H1"/>
    <mergeCell ref="F2:H2"/>
    <mergeCell ref="A4:H4"/>
    <mergeCell ref="A5:H5"/>
    <mergeCell ref="A7:A8"/>
    <mergeCell ref="B7:B8"/>
    <mergeCell ref="C7:C8"/>
    <mergeCell ref="D7:D8"/>
    <mergeCell ref="E7:E8"/>
  </mergeCells>
  <hyperlinks>
    <hyperlink ref="D7" r:id="rId1" display="javascript:scrollText(5421891)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4" sqref="A4:H4"/>
    </sheetView>
  </sheetViews>
  <sheetFormatPr defaultColWidth="9.140625" defaultRowHeight="15"/>
  <cols>
    <col min="2" max="2" width="34.7109375" style="0" customWidth="1"/>
    <col min="3" max="3" width="14.421875" style="0" customWidth="1"/>
    <col min="4" max="4" width="21.28125" style="0" customWidth="1"/>
    <col min="5" max="5" width="21.00390625" style="0" customWidth="1"/>
    <col min="6" max="6" width="19.8515625" style="0" customWidth="1"/>
    <col min="7" max="7" width="25.00390625" style="0" customWidth="1"/>
    <col min="8" max="8" width="23.421875" style="0" customWidth="1"/>
  </cols>
  <sheetData>
    <row r="1" spans="6:8" ht="50.25" customHeight="1">
      <c r="F1" s="76" t="s">
        <v>70</v>
      </c>
      <c r="G1" s="76"/>
      <c r="H1" s="76"/>
    </row>
    <row r="2" spans="6:8" ht="15">
      <c r="F2" s="82" t="s">
        <v>69</v>
      </c>
      <c r="G2" s="82"/>
      <c r="H2" s="82"/>
    </row>
    <row r="4" spans="1:8" ht="54" customHeight="1">
      <c r="A4" s="70" t="s">
        <v>299</v>
      </c>
      <c r="B4" s="71"/>
      <c r="C4" s="71"/>
      <c r="D4" s="71"/>
      <c r="E4" s="71"/>
      <c r="F4" s="71"/>
      <c r="G4" s="71"/>
      <c r="H4" s="71"/>
    </row>
    <row r="5" spans="1:8" ht="15.75">
      <c r="A5" s="72" t="s">
        <v>15</v>
      </c>
      <c r="B5" s="72"/>
      <c r="C5" s="72"/>
      <c r="D5" s="72"/>
      <c r="E5" s="72"/>
      <c r="F5" s="72"/>
      <c r="G5" s="72"/>
      <c r="H5" s="72"/>
    </row>
    <row r="7" spans="1:8" ht="15.75">
      <c r="A7" s="93" t="s">
        <v>0</v>
      </c>
      <c r="B7" s="93" t="s">
        <v>64</v>
      </c>
      <c r="C7" s="93" t="s">
        <v>65</v>
      </c>
      <c r="D7" s="69" t="s">
        <v>66</v>
      </c>
      <c r="E7" s="69"/>
      <c r="F7" s="93" t="s">
        <v>203</v>
      </c>
      <c r="G7" s="93" t="s">
        <v>204</v>
      </c>
      <c r="H7" s="93" t="s">
        <v>205</v>
      </c>
    </row>
    <row r="8" spans="1:8" ht="82.5" customHeight="1">
      <c r="A8" s="94"/>
      <c r="B8" s="94"/>
      <c r="C8" s="94"/>
      <c r="D8" s="1" t="s">
        <v>67</v>
      </c>
      <c r="E8" s="29" t="s">
        <v>202</v>
      </c>
      <c r="F8" s="94"/>
      <c r="G8" s="94"/>
      <c r="H8" s="94"/>
    </row>
    <row r="9" spans="1:8" ht="30.75" customHeight="1">
      <c r="A9" s="19" t="s">
        <v>9</v>
      </c>
      <c r="B9" s="34" t="s">
        <v>207</v>
      </c>
      <c r="C9" s="95" t="s">
        <v>291</v>
      </c>
      <c r="D9" s="96"/>
      <c r="E9" s="96"/>
      <c r="F9" s="96"/>
      <c r="G9" s="96"/>
      <c r="H9" s="97"/>
    </row>
    <row r="10" spans="1:8" ht="15">
      <c r="A10" s="75"/>
      <c r="B10" s="75"/>
      <c r="C10" s="75"/>
      <c r="D10" s="75"/>
      <c r="E10" s="75"/>
      <c r="F10" s="75"/>
      <c r="G10" s="75"/>
      <c r="H10" s="75"/>
    </row>
  </sheetData>
  <sheetProtection/>
  <mergeCells count="13">
    <mergeCell ref="G7:G8"/>
    <mergeCell ref="H7:H8"/>
    <mergeCell ref="C9:H9"/>
    <mergeCell ref="F1:H1"/>
    <mergeCell ref="F2:H2"/>
    <mergeCell ref="A4:H4"/>
    <mergeCell ref="A5:H5"/>
    <mergeCell ref="A10:H10"/>
    <mergeCell ref="A7:A8"/>
    <mergeCell ref="B7:B8"/>
    <mergeCell ref="C7:C8"/>
    <mergeCell ref="D7:E7"/>
    <mergeCell ref="F7:F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6">
      <selection activeCell="A4" sqref="A4:K4"/>
    </sheetView>
  </sheetViews>
  <sheetFormatPr defaultColWidth="9.140625" defaultRowHeight="15"/>
  <cols>
    <col min="2" max="2" width="25.421875" style="0" customWidth="1"/>
    <col min="3" max="3" width="17.8515625" style="0" customWidth="1"/>
    <col min="4" max="4" width="18.140625" style="0" customWidth="1"/>
    <col min="5" max="5" width="18.7109375" style="0" customWidth="1"/>
    <col min="6" max="6" width="22.00390625" style="0" customWidth="1"/>
    <col min="7" max="7" width="22.140625" style="0" customWidth="1"/>
    <col min="8" max="8" width="20.00390625" style="0" customWidth="1"/>
    <col min="9" max="9" width="23.7109375" style="0" customWidth="1"/>
    <col min="10" max="10" width="20.421875" style="0" customWidth="1"/>
    <col min="11" max="11" width="19.28125" style="0" customWidth="1"/>
  </cols>
  <sheetData>
    <row r="1" spans="9:11" ht="60" customHeight="1">
      <c r="I1" s="76" t="s">
        <v>70</v>
      </c>
      <c r="J1" s="76"/>
      <c r="K1" s="76"/>
    </row>
    <row r="2" spans="9:11" ht="15">
      <c r="I2" s="82" t="s">
        <v>87</v>
      </c>
      <c r="J2" s="82"/>
      <c r="K2" s="82"/>
    </row>
    <row r="4" spans="1:11" ht="42" customHeight="1">
      <c r="A4" s="70" t="s">
        <v>300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5.75">
      <c r="A5" s="72" t="s">
        <v>15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8" spans="1:11" ht="23.25" customHeight="1">
      <c r="A8" s="69" t="s">
        <v>0</v>
      </c>
      <c r="B8" s="69" t="s">
        <v>71</v>
      </c>
      <c r="C8" s="69" t="s">
        <v>72</v>
      </c>
      <c r="D8" s="69" t="s">
        <v>73</v>
      </c>
      <c r="E8" s="69" t="s">
        <v>18</v>
      </c>
      <c r="F8" s="69" t="s">
        <v>66</v>
      </c>
      <c r="G8" s="69"/>
      <c r="H8" s="93" t="s">
        <v>89</v>
      </c>
      <c r="I8" s="93" t="s">
        <v>204</v>
      </c>
      <c r="J8" s="69" t="s">
        <v>206</v>
      </c>
      <c r="K8" s="69" t="s">
        <v>74</v>
      </c>
    </row>
    <row r="9" spans="1:11" ht="78.75">
      <c r="A9" s="69"/>
      <c r="B9" s="69"/>
      <c r="C9" s="69"/>
      <c r="D9" s="69"/>
      <c r="E9" s="69"/>
      <c r="F9" s="1" t="s">
        <v>67</v>
      </c>
      <c r="G9" s="1" t="s">
        <v>88</v>
      </c>
      <c r="H9" s="94"/>
      <c r="I9" s="94"/>
      <c r="J9" s="69"/>
      <c r="K9" s="69"/>
    </row>
    <row r="10" spans="1:11" ht="15.75">
      <c r="A10" s="8" t="s">
        <v>75</v>
      </c>
      <c r="B10" s="21" t="s">
        <v>76</v>
      </c>
      <c r="C10" s="98" t="s">
        <v>291</v>
      </c>
      <c r="D10" s="99"/>
      <c r="E10" s="99"/>
      <c r="F10" s="99"/>
      <c r="G10" s="99"/>
      <c r="H10" s="99"/>
      <c r="I10" s="99"/>
      <c r="J10" s="99"/>
      <c r="K10" s="100"/>
    </row>
    <row r="11" spans="1:11" ht="15">
      <c r="A11" s="3"/>
      <c r="B11" s="3"/>
      <c r="C11" s="3"/>
      <c r="D11" s="3"/>
      <c r="E11" s="3"/>
      <c r="F11" s="20"/>
      <c r="G11" s="20"/>
      <c r="H11" s="20"/>
      <c r="I11" s="20"/>
      <c r="J11" s="20"/>
      <c r="K11" s="20"/>
    </row>
    <row r="12" spans="1:11" ht="15">
      <c r="A12" s="3"/>
      <c r="B12" s="3"/>
      <c r="C12" s="3"/>
      <c r="D12" s="3"/>
      <c r="E12" s="3"/>
      <c r="F12" s="20"/>
      <c r="G12" s="20"/>
      <c r="H12" s="20"/>
      <c r="I12" s="20"/>
      <c r="J12" s="20"/>
      <c r="K12" s="20"/>
    </row>
    <row r="13" spans="1:11" ht="15.75">
      <c r="A13" s="8" t="s">
        <v>77</v>
      </c>
      <c r="B13" s="21" t="s">
        <v>78</v>
      </c>
      <c r="C13" s="98" t="s">
        <v>291</v>
      </c>
      <c r="D13" s="99"/>
      <c r="E13" s="99"/>
      <c r="F13" s="99"/>
      <c r="G13" s="99"/>
      <c r="H13" s="99"/>
      <c r="I13" s="99"/>
      <c r="J13" s="99"/>
      <c r="K13" s="100"/>
    </row>
    <row r="14" spans="1:11" ht="15">
      <c r="A14" s="3"/>
      <c r="B14" s="3"/>
      <c r="C14" s="3"/>
      <c r="D14" s="3"/>
      <c r="E14" s="3"/>
      <c r="F14" s="20"/>
      <c r="G14" s="20"/>
      <c r="H14" s="20"/>
      <c r="I14" s="20"/>
      <c r="J14" s="20"/>
      <c r="K14" s="20"/>
    </row>
    <row r="15" spans="1:11" ht="15">
      <c r="A15" s="3"/>
      <c r="B15" s="3"/>
      <c r="C15" s="3"/>
      <c r="D15" s="3"/>
      <c r="E15" s="3"/>
      <c r="F15" s="20"/>
      <c r="G15" s="20"/>
      <c r="H15" s="20"/>
      <c r="I15" s="20"/>
      <c r="J15" s="20"/>
      <c r="K15" s="20"/>
    </row>
    <row r="16" spans="1:11" ht="15.75">
      <c r="A16" s="8" t="s">
        <v>79</v>
      </c>
      <c r="B16" s="21" t="s">
        <v>80</v>
      </c>
      <c r="C16" s="98" t="s">
        <v>291</v>
      </c>
      <c r="D16" s="99"/>
      <c r="E16" s="99"/>
      <c r="F16" s="99"/>
      <c r="G16" s="99"/>
      <c r="H16" s="99"/>
      <c r="I16" s="99"/>
      <c r="J16" s="99"/>
      <c r="K16" s="100"/>
    </row>
    <row r="17" spans="1:11" ht="15">
      <c r="A17" s="3"/>
      <c r="B17" s="3"/>
      <c r="C17" s="3"/>
      <c r="D17" s="3"/>
      <c r="E17" s="3"/>
      <c r="F17" s="20"/>
      <c r="G17" s="20"/>
      <c r="H17" s="20"/>
      <c r="I17" s="20"/>
      <c r="J17" s="20"/>
      <c r="K17" s="20"/>
    </row>
    <row r="18" spans="1:11" ht="15">
      <c r="A18" s="3"/>
      <c r="B18" s="3"/>
      <c r="C18" s="3"/>
      <c r="D18" s="3"/>
      <c r="E18" s="3"/>
      <c r="F18" s="20"/>
      <c r="G18" s="20"/>
      <c r="H18" s="20"/>
      <c r="I18" s="20"/>
      <c r="J18" s="20"/>
      <c r="K18" s="20"/>
    </row>
    <row r="19" spans="1:11" ht="47.25">
      <c r="A19" s="8" t="s">
        <v>81</v>
      </c>
      <c r="B19" s="21" t="s">
        <v>82</v>
      </c>
      <c r="C19" s="98" t="s">
        <v>291</v>
      </c>
      <c r="D19" s="99"/>
      <c r="E19" s="99"/>
      <c r="F19" s="99"/>
      <c r="G19" s="99"/>
      <c r="H19" s="99"/>
      <c r="I19" s="99"/>
      <c r="J19" s="99"/>
      <c r="K19" s="100"/>
    </row>
    <row r="20" spans="1:11" ht="15">
      <c r="A20" s="3"/>
      <c r="B20" s="3"/>
      <c r="C20" s="3"/>
      <c r="D20" s="3"/>
      <c r="E20" s="3"/>
      <c r="F20" s="20"/>
      <c r="G20" s="20"/>
      <c r="H20" s="20"/>
      <c r="I20" s="20"/>
      <c r="J20" s="20"/>
      <c r="K20" s="20"/>
    </row>
    <row r="21" spans="1:11" ht="15">
      <c r="A21" s="3"/>
      <c r="B21" s="3"/>
      <c r="C21" s="3"/>
      <c r="D21" s="3"/>
      <c r="E21" s="3"/>
      <c r="F21" s="20"/>
      <c r="G21" s="20"/>
      <c r="H21" s="20"/>
      <c r="I21" s="20"/>
      <c r="J21" s="20"/>
      <c r="K21" s="20"/>
    </row>
    <row r="22" spans="1:11" ht="31.5">
      <c r="A22" s="8" t="s">
        <v>83</v>
      </c>
      <c r="B22" s="21" t="s">
        <v>84</v>
      </c>
      <c r="C22" s="98" t="s">
        <v>291</v>
      </c>
      <c r="D22" s="99"/>
      <c r="E22" s="99"/>
      <c r="F22" s="99"/>
      <c r="G22" s="99"/>
      <c r="H22" s="99"/>
      <c r="I22" s="99"/>
      <c r="J22" s="99"/>
      <c r="K22" s="100"/>
    </row>
    <row r="23" spans="1:11" ht="15">
      <c r="A23" s="3"/>
      <c r="B23" s="3"/>
      <c r="C23" s="3"/>
      <c r="D23" s="3"/>
      <c r="E23" s="3"/>
      <c r="F23" s="20"/>
      <c r="G23" s="20"/>
      <c r="H23" s="20"/>
      <c r="I23" s="20"/>
      <c r="J23" s="20"/>
      <c r="K23" s="20"/>
    </row>
    <row r="24" spans="1:11" ht="15">
      <c r="A24" s="3"/>
      <c r="B24" s="3"/>
      <c r="C24" s="3"/>
      <c r="D24" s="3"/>
      <c r="E24" s="3"/>
      <c r="F24" s="20"/>
      <c r="G24" s="20"/>
      <c r="H24" s="20"/>
      <c r="I24" s="20"/>
      <c r="J24" s="20"/>
      <c r="K24" s="20"/>
    </row>
    <row r="25" spans="1:11" ht="15.75">
      <c r="A25" s="8" t="s">
        <v>85</v>
      </c>
      <c r="B25" s="21" t="s">
        <v>86</v>
      </c>
      <c r="C25" s="98" t="s">
        <v>291</v>
      </c>
      <c r="D25" s="99"/>
      <c r="E25" s="99"/>
      <c r="F25" s="99"/>
      <c r="G25" s="99"/>
      <c r="H25" s="99"/>
      <c r="I25" s="99"/>
      <c r="J25" s="99"/>
      <c r="K25" s="100"/>
    </row>
    <row r="26" spans="1:11" ht="15">
      <c r="A26" s="3"/>
      <c r="B26" s="3"/>
      <c r="C26" s="3"/>
      <c r="D26" s="3"/>
      <c r="E26" s="3"/>
      <c r="F26" s="20"/>
      <c r="G26" s="20"/>
      <c r="H26" s="20"/>
      <c r="I26" s="20"/>
      <c r="J26" s="20"/>
      <c r="K26" s="20"/>
    </row>
    <row r="27" spans="1:11" ht="15">
      <c r="A27" s="3"/>
      <c r="B27" s="3"/>
      <c r="C27" s="3"/>
      <c r="D27" s="3"/>
      <c r="E27" s="3"/>
      <c r="F27" s="20"/>
      <c r="G27" s="20"/>
      <c r="H27" s="20"/>
      <c r="I27" s="20"/>
      <c r="J27" s="20"/>
      <c r="K27" s="20"/>
    </row>
  </sheetData>
  <sheetProtection/>
  <mergeCells count="20">
    <mergeCell ref="C8:C9"/>
    <mergeCell ref="D8:D9"/>
    <mergeCell ref="E8:E9"/>
    <mergeCell ref="F8:G8"/>
    <mergeCell ref="C25:K25"/>
    <mergeCell ref="C10:K10"/>
    <mergeCell ref="C13:K13"/>
    <mergeCell ref="C19:K19"/>
    <mergeCell ref="C16:K16"/>
    <mergeCell ref="C22:K22"/>
    <mergeCell ref="J8:J9"/>
    <mergeCell ref="K8:K9"/>
    <mergeCell ref="A4:K4"/>
    <mergeCell ref="A5:K5"/>
    <mergeCell ref="I1:K1"/>
    <mergeCell ref="I2:K2"/>
    <mergeCell ref="H8:H9"/>
    <mergeCell ref="I8:I9"/>
    <mergeCell ref="A8:A9"/>
    <mergeCell ref="B8:B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Ilhom Matyakubov</dc:creator>
  <cp:keywords/>
  <dc:description/>
  <cp:lastModifiedBy>Пользователь</cp:lastModifiedBy>
  <cp:lastPrinted>2021-07-12T06:31:12Z</cp:lastPrinted>
  <dcterms:created xsi:type="dcterms:W3CDTF">2021-06-03T04:14:16Z</dcterms:created>
  <dcterms:modified xsi:type="dcterms:W3CDTF">2021-10-05T10:34:04Z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